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15480" windowHeight="11640" tabRatio="938" firstSheet="5" activeTab="5"/>
  </bookViews>
  <sheets>
    <sheet name="PRIMARA" sheetId="1" r:id="rId1"/>
    <sheet name="CLINICE_1" sheetId="2" r:id="rId2"/>
    <sheet name="CLINICE_2" sheetId="3" r:id="rId3"/>
    <sheet name="CLINICE_3" sheetId="4" r:id="rId4"/>
    <sheet name="RECUPERARE" sheetId="5" r:id="rId5"/>
    <sheet name="LABORATOR" sheetId="6" r:id="rId6"/>
    <sheet name="RADIOLOGIE" sheetId="7" r:id="rId7"/>
  </sheets>
  <definedNames>
    <definedName name="_xlnm.Print_Area" localSheetId="0">'PRIMARA'!$A$1:$G$64</definedName>
    <definedName name="_xlnm.Print_Area" localSheetId="6">'RADIOLOGIE'!$A$1:$C$124</definedName>
  </definedNames>
  <calcPr fullCalcOnLoad="1"/>
</workbook>
</file>

<file path=xl/sharedStrings.xml><?xml version="1.0" encoding="utf-8"?>
<sst xmlns="http://schemas.openxmlformats.org/spreadsheetml/2006/main" count="1309" uniqueCount="1023">
  <si>
    <t xml:space="preserve">Lista investigaţiilor paraclinice de radiologie - imagistică medicală şi medicină nucleară </t>
  </si>
  <si>
    <t xml:space="preserve">II. Medicină nucleară                                                      </t>
  </si>
  <si>
    <t xml:space="preserve">1 - 2 consultaţii/asigurat anual pentru completarea riscogramei   </t>
  </si>
  <si>
    <t xml:space="preserve">16 puncte/consultaţie în cadrul monitorizării- management de caz;
- Se raportează fiecare consultaţie odată cu activitatea lunii în care a fost efectuată, iar intervalul maxim între cele 2 consultaţii este de 60 de zile;   
- O nouă monitorizare de management de caz se efectuează după 6 luni consecutive calculate faţă de luna în care a fost efectuată cea de a  doua consultaţie din cadrul monitorizării anterioare a managementului de caz.  
</t>
  </si>
  <si>
    <t xml:space="preserve"> Consultaţia pentru specialități medicale a copilului cu vârsta cuprinsă între  0 şi 3 ani (până la împlinirea  vârstei de 4 ani)</t>
  </si>
  <si>
    <t xml:space="preserve"> Consultaţia pentru specialități chirurgicale a copilului cu vârsta cuprinsă între  0 şi 3 ani (până la împlinirea  vârstei de 4 ani)</t>
  </si>
  <si>
    <t xml:space="preserve">Consultaţia de neurologie a copilului cu vârsta cuprinsă între 0 şi 3 ani (până la împlinirea  vârstei de 4 ani)                                      </t>
  </si>
  <si>
    <t xml:space="preserve">    c) Psihiatrie și psihiatrie pediatrică:</t>
  </si>
  <si>
    <t xml:space="preserve">    i) Nefrologie și nefrologie pediatrică</t>
  </si>
  <si>
    <t>7. Servicii de supraveghere a sarcinii şi lehuziei</t>
  </si>
  <si>
    <t xml:space="preserve">Consultaţia de psihiatrie şi psihiatrie  pediatrică a copilului cu vârsta cuprinsă între 0 şi 3 ani (până la împlinirea  vârstei de 4 ani)                                                              </t>
  </si>
  <si>
    <t>cardiologie, medicină internă, geriatrie şi gerontologie, pneumologie, nefrologie</t>
  </si>
  <si>
    <t>dermatovenerologie, chirurgie generală, chirurgie pediatrică şi ortopedie pediatrică</t>
  </si>
  <si>
    <t xml:space="preserve">electromiograma / electroneurograma                                    </t>
  </si>
  <si>
    <t>dermatovenerologie, chirurgie, inclusiv chirurgie plastică estetică şi microchirurgie reconstructivă, chirurgie pediatrică și ortopedie pediatrică, ortopedie și traumatodologie</t>
  </si>
  <si>
    <t>dermatovenerologie, chirurgie generală, chirurgie plastică estetică şi microchirurgie reconstructivă, chirurgie pediatrică și ortopedie pediatrică</t>
  </si>
  <si>
    <t xml:space="preserve">dermatovenerologie, chirurgie generală, chirurgie pediatrică și ortopedie pediatrică </t>
  </si>
  <si>
    <t xml:space="preserve">chirurgie generală, chirurgie plastică estetică şi microchirurgie reconstructivă, ortopedie şi traumatologie, ortopedie pediatrică, chirurgie pediatrică </t>
  </si>
  <si>
    <t>chirurgie generală, chirurgie plastică estetică şi microchirurgie reconstructivă, chirurgie pediatrică și ortopedie pediatrică</t>
  </si>
  <si>
    <t>chirurgie generală, chirurgie vasculară, chirurgie plastică estetică şi microchirurgie reconstructivă, chirurgie pediatrică și ortopedie pediatrică</t>
  </si>
  <si>
    <t>chirurgie generală, chirurgie plastică estetică şi microchirurgie reconstructivă, ortopedie şi traumatologie, obstetrică – ginecologie, chirurgie toracică, chirurgie cardiovasculară, neurochirurgie, urologie, chirurgie pediatrică și ortopedie pediatrică</t>
  </si>
  <si>
    <t>obstetrică- ginecologie, chirurgie generală</t>
  </si>
  <si>
    <t>dermatovenerologie, chirurgie generală, chirurgie plastică, estetică şi microchirurgie reconstructivă</t>
  </si>
  <si>
    <t xml:space="preserve">**) Procedurile specifice de medicină fizică şi de reabilitare care se pot acorda în cadrul unei serii de proceduri </t>
  </si>
  <si>
    <t>PROCEDURI SPECIFICE DE MEDICINĂ FIZICĂ ŞI DE REABILITARE ACORDATE ÎN BAZELE DE TRATAMENT ȘI DECONTATE PE ZI DE TRATAMENT 
ÎN ASISTENŢA MEDICALĂ AMBULATORIE DE SPECIALITATE PENTRU SPECIALITATEA CLINICĂ  MEDICINĂ FIZICĂ ŞI DE REABILITARE</t>
  </si>
  <si>
    <t>PACHETUL DE SERVICII MEDICALE DE BAZĂ ÎN ASISTENŢA MEDICALĂ AMBULATORIE DE SPECIALITATE PENTRU SPECIALITATEA CLINICĂ MEDICINĂ FIZICĂ ŞI DE REABILITARE</t>
  </si>
  <si>
    <t xml:space="preserve">Consultaţie medic specialist în specialitatea clinică medicină fizică şi de reabilitare </t>
  </si>
  <si>
    <t xml:space="preserve">Pentru situaţiile în care unui asigurat nu i se recomandă o serie de proceduri specifice de medicină fizică şi de reabilitare  </t>
  </si>
  <si>
    <t xml:space="preserve">În cazul unor perioade de tratament fracţionate la recomandarea medicului de specialitate medicină fizică și de reabilitare  </t>
  </si>
  <si>
    <t xml:space="preserve">Ag HBs*1)                                            </t>
  </si>
  <si>
    <t xml:space="preserve">Anticorpi Anti HCV *1)                                                   </t>
  </si>
  <si>
    <t xml:space="preserve">Feritină serică    *1)                                           </t>
  </si>
  <si>
    <t xml:space="preserve">Gama GT   *1)                                                    </t>
  </si>
  <si>
    <t xml:space="preserve">Examen micologic materii fecale - Examen microscopic nativ şi colorat, cultură şi identificare fungică *1) </t>
  </si>
  <si>
    <t xml:space="preserve">Examene din secreţii vaginale - Examen microscopic nativ şi colorat, cultură şi identificare bacteriană  *1) </t>
  </si>
  <si>
    <t xml:space="preserve">Examene din secreţii vaginale - Examen microscopic nativ şi colorat, cultură şi identificare fungică *1)  </t>
  </si>
  <si>
    <t xml:space="preserve">Examene din secreţii uretrale - Examen microscopic nativ şi colorat, cultură şi identificare bacteriană *1) </t>
  </si>
  <si>
    <t>Examene din secreţii uretrale - Examen microscopic nativ şi  colorat, cultură şi identificare fungică *1)</t>
  </si>
  <si>
    <t>Examen bacteriologic din secreţii otice - Examen microscopic  nativ şi colorat, cultură şi identificare bacteriană  *1)</t>
  </si>
  <si>
    <t>Examen fungic din secreţii otice - Examen microscopic nativ şi colorat, cultură şi identificare fungică*1)</t>
  </si>
  <si>
    <t xml:space="preserve">Examen bacteriologic din secreţii conjunctivale - Examen microscopic nativ şi colorat, cultură şi identificare bacteriană   *1)                                                </t>
  </si>
  <si>
    <t>Examen fungic din secreţii conjunctivale - Examen microscopic nativ şi colorat, cultură şi identificare fungică *1)</t>
  </si>
  <si>
    <t xml:space="preserve">Denumire examinare radiologică/imagistică medicală/medicină nucleară </t>
  </si>
  <si>
    <r>
      <t xml:space="preserve">5,5 puncte/consultaţie </t>
    </r>
    <r>
      <rPr>
        <b/>
        <sz val="14"/>
        <color indexed="8"/>
        <rFont val="Arial"/>
        <family val="2"/>
      </rPr>
      <t xml:space="preserve">  </t>
    </r>
  </si>
  <si>
    <r>
      <t xml:space="preserve">5,5 puncte/consultaţie </t>
    </r>
    <r>
      <rPr>
        <b/>
        <sz val="14"/>
        <rFont val="Arial"/>
        <family val="2"/>
      </rPr>
      <t xml:space="preserve">  </t>
    </r>
  </si>
  <si>
    <t>1 consultaţie per persoană pentru fiecare boală cu potenţial endemo-epidemic suspicionată şi confirmată</t>
  </si>
  <si>
    <r>
      <t xml:space="preserve">    c1.2) consiliere psihologică clinică pentru copii/adult</t>
    </r>
    <r>
      <rPr>
        <sz val="12"/>
        <color indexed="60"/>
        <rFont val="Arial"/>
        <family val="2"/>
      </rPr>
      <t xml:space="preserve">i </t>
    </r>
    <r>
      <rPr>
        <sz val="12"/>
        <color indexed="8"/>
        <rFont val="Arial"/>
        <family val="2"/>
      </rPr>
      <t xml:space="preserve"> </t>
    </r>
  </si>
  <si>
    <r>
      <t xml:space="preserve">    d) Reumat</t>
    </r>
    <r>
      <rPr>
        <b/>
        <sz val="12"/>
        <rFont val="Arial"/>
        <family val="2"/>
      </rPr>
      <t>ologie:</t>
    </r>
  </si>
  <si>
    <r>
      <t xml:space="preserve">Tarif decontat de casa de asigurări de sănătate </t>
    </r>
    <r>
      <rPr>
        <b/>
        <u val="single"/>
        <sz val="12"/>
        <rFont val="Arial"/>
        <family val="2"/>
      </rPr>
      <t xml:space="preserve">pentru medic specialist 
</t>
    </r>
    <r>
      <rPr>
        <b/>
        <sz val="12"/>
        <rFont val="Arial"/>
        <family val="2"/>
      </rPr>
      <t>(lei)</t>
    </r>
  </si>
  <si>
    <r>
      <t xml:space="preserve">Tarif decontat de casa de asigurări de sănătate </t>
    </r>
    <r>
      <rPr>
        <b/>
        <u val="single"/>
        <sz val="12"/>
        <rFont val="Arial"/>
        <family val="2"/>
      </rPr>
      <t xml:space="preserve">pentru medic primar
</t>
    </r>
    <r>
      <rPr>
        <b/>
        <sz val="12"/>
        <rFont val="Arial"/>
        <family val="2"/>
      </rPr>
      <t xml:space="preserve"> (lei)</t>
    </r>
  </si>
  <si>
    <r>
      <t xml:space="preserve">Consultaţie medic specialist în specialitatea clinică medicină fizică şi de reabilitare </t>
    </r>
    <r>
      <rPr>
        <b/>
        <u val="single"/>
        <sz val="12"/>
        <rFont val="Arial"/>
        <family val="2"/>
      </rPr>
      <t>cu minim 2 proceduri</t>
    </r>
    <r>
      <rPr>
        <b/>
        <sz val="12"/>
        <rFont val="Arial"/>
        <family val="2"/>
      </rPr>
      <t>*)</t>
    </r>
  </si>
  <si>
    <r>
      <rPr>
        <b/>
        <sz val="12"/>
        <rFont val="Arial"/>
        <family val="2"/>
      </rPr>
      <t xml:space="preserve">3 consultaţii/trimestru </t>
    </r>
    <r>
      <rPr>
        <sz val="12"/>
        <rFont val="Arial"/>
        <family val="2"/>
      </rPr>
      <t>pentru aceeaşi afecţiune</t>
    </r>
  </si>
  <si>
    <r>
      <rPr>
        <b/>
        <sz val="12"/>
        <rFont val="Arial"/>
        <family val="2"/>
      </rPr>
      <t>pentru fiecare perioadă de tratament</t>
    </r>
    <r>
      <rPr>
        <sz val="12"/>
        <rFont val="Arial"/>
        <family val="2"/>
      </rPr>
      <t xml:space="preserve"> se decontează </t>
    </r>
    <r>
      <rPr>
        <b/>
        <sz val="12"/>
        <rFont val="Arial"/>
        <family val="2"/>
      </rPr>
      <t>o consultaţie iniţială şi o consultaţie de reevaluare,</t>
    </r>
    <r>
      <rPr>
        <sz val="12"/>
        <rFont val="Arial"/>
        <family val="2"/>
      </rPr>
      <t xml:space="preserve"> dar nu mai mult de două consultaţii iniţiale şi două consultaţii de reevaluare pe an/asigurat (</t>
    </r>
    <r>
      <rPr>
        <i/>
        <sz val="12"/>
        <rFont val="Arial"/>
        <family val="2"/>
      </rPr>
      <t>funcţie de fracţionarea sau nu a perioadei de tratament</t>
    </r>
    <r>
      <rPr>
        <sz val="12"/>
        <rFont val="Arial"/>
        <family val="2"/>
      </rPr>
      <t>)</t>
    </r>
  </si>
  <si>
    <r>
      <t>Pentru grupele de boli cronice G18, G19, G31b, G31c, G31d, G31e - prevăzute</t>
    </r>
    <r>
      <rPr>
        <b/>
        <sz val="12"/>
        <rFont val="Arial"/>
        <family val="2"/>
      </rPr>
      <t xml:space="preserve"> </t>
    </r>
    <r>
      <rPr>
        <sz val="12"/>
        <rFont val="Arial"/>
        <family val="2"/>
      </rPr>
      <t>în Hotărârea Guvernului nr. 720/2008,  pentru un bolnav cu una sau mai multe afecţiuni cronice</t>
    </r>
  </si>
  <si>
    <r>
      <rPr>
        <b/>
        <sz val="12"/>
        <rFont val="Arial"/>
        <family val="2"/>
      </rPr>
      <t>o consultaţie</t>
    </r>
    <r>
      <rPr>
        <sz val="12"/>
        <rFont val="Arial"/>
        <family val="2"/>
      </rPr>
      <t xml:space="preserve"> şi prescripţia medicală/prescripţiile medicale aferente, </t>
    </r>
    <r>
      <rPr>
        <b/>
        <sz val="12"/>
        <rFont val="Arial"/>
        <family val="2"/>
      </rPr>
      <t>trimestrial sau lunar,</t>
    </r>
    <r>
      <rPr>
        <sz val="12"/>
        <rFont val="Arial"/>
        <family val="2"/>
      </rPr>
      <t xml:space="preserve"> cu condiţia ca aceste servicii să nu se fi efectuat de către un alt medic de specialitate pentru aceeaşi perioadă.</t>
    </r>
  </si>
  <si>
    <r>
      <rPr>
        <b/>
        <sz val="12"/>
        <rFont val="Arial"/>
        <family val="2"/>
      </rPr>
      <t xml:space="preserve"> - maximum 21 zile/an/asigurat</t>
    </r>
    <r>
      <rPr>
        <sz val="12"/>
        <rFont val="Arial"/>
        <family val="2"/>
      </rPr>
      <t xml:space="preserve"> atât la copii cât şi la adulţi (</t>
    </r>
    <r>
      <rPr>
        <i/>
        <sz val="12"/>
        <rFont val="Arial"/>
        <family val="2"/>
      </rPr>
      <t>perioadă ce poate fi fracţionată în maximum două fracţiuni</t>
    </r>
    <r>
      <rPr>
        <sz val="12"/>
        <rFont val="Arial"/>
        <family val="2"/>
      </rPr>
      <t>)
  - maximum 42 de zile pe an/asigurat pentru c</t>
    </r>
    <r>
      <rPr>
        <b/>
        <sz val="12"/>
        <rFont val="Arial"/>
        <family val="2"/>
      </rPr>
      <t>opiii 0 - 18 ani cu diagnostic confirmat de paralizie cerebrală</t>
    </r>
    <r>
      <rPr>
        <sz val="12"/>
        <rFont val="Arial"/>
        <family val="2"/>
      </rPr>
      <t xml:space="preserve"> </t>
    </r>
    <r>
      <rPr>
        <b/>
        <sz val="12"/>
        <rFont val="Arial"/>
        <family val="2"/>
      </rPr>
      <t>(</t>
    </r>
    <r>
      <rPr>
        <i/>
        <sz val="12"/>
        <rFont val="Arial"/>
        <family val="2"/>
      </rPr>
      <t>perioadă ce poate fi fracţionată în maximum două fracţiuni</t>
    </r>
    <r>
      <rPr>
        <b/>
        <sz val="12"/>
        <rFont val="Arial"/>
        <family val="2"/>
      </rPr>
      <t>)</t>
    </r>
  </si>
  <si>
    <r>
      <t xml:space="preserve">Tariful pe zi de tratament </t>
    </r>
    <r>
      <rPr>
        <sz val="12"/>
        <rFont val="Arial"/>
        <family val="2"/>
      </rPr>
      <t xml:space="preserve">pentru procedurile specifice de medicină fizică și de reabilitare acordate în bazele de tratament, care se decontează pentru un asigurat </t>
    </r>
    <r>
      <rPr>
        <b/>
        <sz val="12"/>
        <rFont val="Arial"/>
        <family val="2"/>
      </rPr>
      <t xml:space="preserve">pentru 4 proceduri/zi </t>
    </r>
  </si>
  <si>
    <r>
      <t xml:space="preserve">Tariful pe zi de tratament </t>
    </r>
    <r>
      <rPr>
        <sz val="12"/>
        <rFont val="Arial"/>
        <family val="2"/>
      </rPr>
      <t>pentru procedurile specifice de medicină fizică și de reabilitare acordate în bazele de tratament</t>
    </r>
    <r>
      <rPr>
        <b/>
        <sz val="12"/>
        <rFont val="Arial"/>
        <family val="2"/>
      </rPr>
      <t>**),</t>
    </r>
    <r>
      <rPr>
        <sz val="12"/>
        <rFont val="Arial"/>
        <family val="2"/>
      </rPr>
      <t xml:space="preserve"> care se decontează pentru un asigurat</t>
    </r>
    <r>
      <rPr>
        <b/>
        <sz val="12"/>
        <rFont val="Arial"/>
        <family val="2"/>
      </rPr>
      <t xml:space="preserve"> pentru 4 proceduri/zi, dintre care </t>
    </r>
    <r>
      <rPr>
        <b/>
        <u val="single"/>
        <sz val="12"/>
        <rFont val="Arial"/>
        <family val="2"/>
      </rPr>
      <t xml:space="preserve">cel puțin o procedură pe zi să fie dintre următoarele: </t>
    </r>
    <r>
      <rPr>
        <sz val="12"/>
        <rFont val="Arial"/>
        <family val="2"/>
      </rPr>
      <t xml:space="preserve">
- Kinetoterapie de grup pe afecţiuni, 
- Masaj regional,
-  Masaj segmentar,
- Masaj reflex,
- Limfmasaj, 
- Hidrokinetoterapie individuală generală, 
- Hidrokinetoterapie parţială,
-  Kinetoterapie individuală,
- Kinetoterapie cu aparatură specială cu dispozitive mecanice, electromecanice şi robotizate</t>
    </r>
  </si>
  <si>
    <t>c7=c5-c5x10%</t>
  </si>
  <si>
    <t xml:space="preserve">maximum 2 consultaţii/asigurat/episod                 </t>
  </si>
  <si>
    <t>1 consultaţie/asigurat cu vârsta mai mare de 18 ani pentru fiecare situaţie de urgenţă</t>
  </si>
  <si>
    <t>maximum 2 consultaţii pentru copiii 0-18 ani pentru fiecare situaţie de urgenţă</t>
  </si>
  <si>
    <t>maximum 4 consultaţii/trimestru/asigurat , dar nu mai mult de 2 consultaţii pe lună</t>
  </si>
  <si>
    <t xml:space="preserve">    NOTA 1:
    *) Un set cuprinde 1 - 4 teste şi se decontează maxim 2 seturi; se efectuează la recomandarea medicilor de specialitate din specialităţile oncologie şi hematologie sau fără recomandarea medicului specialist pe răspunderea medicului de pe anatomie patologică atunci când apreciază necesar pentru stabilirea diagnosticului.
    **) Laboratoarele înscriu pe buletinele de analiză rata estimată a filtrării glomerulare (eRGF) prin formula CKD-EPI 2009 la fiecare determinare a creatininei serice, pentru asiguraţii care au evidenţiat pe biletul de trimitere pentru investigaţii paraclinice că aceasta este evidenţiat - management de caz pentru boala cronică de rinichi. În situaţia în care pe buletinele de analiză ale pacienţilor cu management de caz, nu este înscrisă rata estimată a filtrării glomerulare (eRGF), investigaţia nu se decontează de casa de asigurări de sănătate.
    *1) Investigaţii paraclinice ce pot fi recomandate de medicii de familie și de medicii cu competență/atestat de îngrijiri paliative care au încheiat contract cu casele de asigurări de sănătate pentru furnizare de îngrijiri paliative în ambulatoriul clinic.
    *2) Investigaţii paraclinice ce pot fi recomandate şi de medicii de familie numai pentru gravide şi contacţii cazurilor diagnosticate de medicii de specialitate.
    *3) Se decontează numai dacă este efectuat de medicul de laborator sau de specialişti cu studii superioare nemedicale care au specializare în hematologie în cazul în care hemoleucograma completă prezintă modificări de parametri, fără recomandarea medicului specialist sau de familie, pe răspunderea medicului de laborator.
    *4) Se decontează numai în cazul în care VDRL sau RPR este pozitiv, fără recomandarea medicului de familie sau a medicului de specialitate din specialităţile clinice, pe răspunderea medicului de laborator.
    *5) Se decontează numai în cazul în care cultura este pozitivă, fără recomandarea medicului de familie sau de specialitate din specialităţile clinice, pe răspunderea medicului de laborator. Se decontează o antibiogramă/antifungigramă, după caz, pentru fiecare din culturile pozitive identificate.
    *6) Se recomandă pentru bolnavii cu afecţiuni oncologice, de către medicii de specialitate din specialităţile clinice oncologie şi hematologie şi de către medicii de specialitate urologie pentru diagnosticul diferenţial al cancerului de prostată. Această investigaţie se decontează şi fără recomandarea medicului de specialitate din specialităţile clinice, numai pentru valori determinate ale PSA cuprinse între 4 - 10 nanograme/ml sau între 4 - 10 micrograme/litru, pe răspunderea medicului de laborator.
    *7) Tariful cuprinde bloc inclus la parafină, secţionare, colorare hematoxilin-eozină şi diagnostic histopatologic.
    *8) Investigaţii paraclinice ce pot fi recomandate de medicii de familie, pentru asiguraţii care au evidenţiat pe biletul de trimitere pentru investigaţii paraclinice management de caz pentru HTA, dislipidemie, diabet zaharat tip 2, astm bronşic, boală cronică respiratorie obstructivă (BPOC) şi boală cronică de rinichi, după caz.
    *9) Investigaţii paraclinice ce pot fi recomandate şi de medicii de familie pentru copiii cu grupa de vârstă 2 - 5 ani inclusiv, în cadrul serviciilor medicale preventive.
    NOTA 2: Pentru culturile bacteriene şi fungice, preţul include toate etapele diagnosticului: examene microscopice, cultură şi identificare.
    NOTA 3: Toate examinările histopatologice şi citologice (cu excepţia testelor imunohistochimice) din pachetul de bază din ambulatoriu se efectuează numai pentru probele recoltate în cabinetele de specialitate din ambulatoriu; din piesele recoltate din ambulatoriu pot fi prelevate maxim 6 blocuri.
</t>
  </si>
  <si>
    <t>Ecografie sân</t>
  </si>
  <si>
    <t xml:space="preserve">Comunicare rezultat </t>
  </si>
  <si>
    <t>Consultații de specialitate: obstetrică-ginecologie</t>
  </si>
  <si>
    <t>Testare infecție HPV</t>
  </si>
  <si>
    <t xml:space="preserve">Recoltare frotiu citovaginal </t>
  </si>
  <si>
    <t>Comunicare rezultat si consiliere privind conduita in funcție de rezultate</t>
  </si>
  <si>
    <t>Recoltare frotiu citovaginal</t>
  </si>
  <si>
    <t>Examen citologic</t>
  </si>
  <si>
    <t xml:space="preserve">Comunicare rezultat si consiliere privind conduita in funcție de rezultate </t>
  </si>
  <si>
    <t xml:space="preserve">Diagnosticarea precoce a leziunilor displazice ale  colului uterin </t>
  </si>
  <si>
    <t>Biopsie</t>
  </si>
  <si>
    <t>Examen histopatologic</t>
  </si>
  <si>
    <t xml:space="preserve">Screening prenatal (S11 - S19+6 zile) </t>
  </si>
  <si>
    <t>Supravegherea altor sarcini cu risc crescut (edem gestațional)</t>
  </si>
  <si>
    <t>Supravegherea altor sarcini cu risc crescut (hiperemeză gravidică ușoară)</t>
  </si>
  <si>
    <t xml:space="preserve">Supravegherea altor sarcini cu risc crescut (evaluarea gravidelor cu uter cicatriceal în trimestrul III) </t>
  </si>
  <si>
    <t xml:space="preserve">Depistarea precoce a leziunilor precanceroase ale sanului </t>
  </si>
  <si>
    <t xml:space="preserve">Depistarea precoce a leziunilor precanceroase ale sanului cu suspiciune identificată mamografic </t>
  </si>
  <si>
    <t>Depistarea si diagnosticarea precoce a leziunilor displazice ale  colului uterin</t>
  </si>
  <si>
    <t>Depistarea si diagnosticarea precoce a leziunilor displazice ale  colului uterin cu examen citologic</t>
  </si>
  <si>
    <t>Supravegherea unei sarcini normale (la gravida care nu deține documente medicale care să ateste existența în antecedentele personale patologice a rubeolei, toxoplasmozei, infecţiei CMV)</t>
  </si>
  <si>
    <t>Supravegherea unei sarcini normale (la gravida care deține documente medicale ce atestă existența în antecedentele personale patologice a rubeolei, toxoplasmozei, infecţiei CMV)</t>
  </si>
  <si>
    <t>11,20</t>
  </si>
  <si>
    <t>7,20</t>
  </si>
  <si>
    <t>6. Servicii de îngrijiri paliative- consultaţii de îngrijiri paliative</t>
  </si>
  <si>
    <t>16,2</t>
  </si>
  <si>
    <t>17,25</t>
  </si>
  <si>
    <t>32,4</t>
  </si>
  <si>
    <t>10,8</t>
  </si>
  <si>
    <t>11,5</t>
  </si>
  <si>
    <t>21,6</t>
  </si>
  <si>
    <t>14,4</t>
  </si>
  <si>
    <t>23,6</t>
  </si>
  <si>
    <t>12,8</t>
  </si>
  <si>
    <t>13,5</t>
  </si>
  <si>
    <t>16,4</t>
  </si>
  <si>
    <t>Consultaţia pentru îngrijiri paliative</t>
  </si>
  <si>
    <t>j) Oncologie și hematologie pediatrică</t>
  </si>
  <si>
    <t xml:space="preserve">Serviciile furnizate de psiholog în specialitatea psihologie clinică, consiliere psihologică şi    psihoterapie : consiliere psihologică clinică pentru copii cu afecţiuni oncologice    </t>
  </si>
  <si>
    <t xml:space="preserve">k) Îngrijiri paliative </t>
  </si>
  <si>
    <t>k1) serviciile furnizate de psiholog în specialitatea psihologie clinică, consiliere psihologică şi psihoterapie:</t>
  </si>
  <si>
    <t xml:space="preserve">    k1.1) evaluare psihologică clinică şi psihodiagnostic</t>
  </si>
  <si>
    <t xml:space="preserve">    k1.2) consiliere psihologică clinică pentru copii/adulţi </t>
  </si>
  <si>
    <t xml:space="preserve">    k1.3) psihoterapie pentru copii/adult </t>
  </si>
  <si>
    <t>k2) serviciile furnizate de psiholog în specialitatea psihopedagogie specială - logoped: consiliere/intervenţie de psihopedagogie specială - logoped;</t>
  </si>
  <si>
    <t>15 puncte/ședință</t>
  </si>
  <si>
    <t xml:space="preserve">k3) servicii conexe furnizate de kinetoterapeut/profesor de cultură fizică medicală/fiziokinetoterapeut: </t>
  </si>
  <si>
    <t xml:space="preserve">k3.1) kinetoterapie individuală </t>
  </si>
  <si>
    <t>30 puncte/ședință</t>
  </si>
  <si>
    <t xml:space="preserve">k3.2) kinetoterapie de grup </t>
  </si>
  <si>
    <t xml:space="preserve">k3.3) kinetoterapie pe aparate speciale: dispozitive mecanice/dispozitive electromecanice/dispozitive robotizate </t>
  </si>
  <si>
    <t>examen doppler vase extracraniene segment cervical (echotomografic şi duplex)</t>
  </si>
  <si>
    <t xml:space="preserve">Hemoleucogramă completă - hemoglobină, hematocrit, numărătoare eritrocite, numărătoare leucocite, numărătoare trombocite,  formulă leucocitară, indici eritrocitari*1)     </t>
  </si>
  <si>
    <t>14,01</t>
  </si>
  <si>
    <t>5,62</t>
  </si>
  <si>
    <t xml:space="preserve">Examen citologic al frotiului sanguin*3)                        </t>
  </si>
  <si>
    <t>18,62</t>
  </si>
  <si>
    <t>2.6040</t>
  </si>
  <si>
    <t xml:space="preserve">VSH*1)                                                          </t>
  </si>
  <si>
    <t>2,63</t>
  </si>
  <si>
    <t xml:space="preserve">Determinare la gravidă a grupului sanguin ABO*1)  </t>
  </si>
  <si>
    <t>7,54</t>
  </si>
  <si>
    <t xml:space="preserve">Determinare la gravidă a grupului sanguin Rh*1)                 </t>
  </si>
  <si>
    <t>7,88</t>
  </si>
  <si>
    <t xml:space="preserve">Timp Quick şi INR*1) (International Normalised Ratio)  </t>
  </si>
  <si>
    <t>14,68</t>
  </si>
  <si>
    <t>12,3</t>
  </si>
  <si>
    <t xml:space="preserve">Fibrinogenemie*1)                                               </t>
  </si>
  <si>
    <t>13,68</t>
  </si>
  <si>
    <t xml:space="preserve">Proteine totale serice*1)                                        </t>
  </si>
  <si>
    <t>7,04</t>
  </si>
  <si>
    <t xml:space="preserve">Electroforeza proteinelor serice*1)                             </t>
  </si>
  <si>
    <t>15,2</t>
  </si>
  <si>
    <t xml:space="preserve">Uree serică*1)                                                   </t>
  </si>
  <si>
    <t>5,86</t>
  </si>
  <si>
    <t xml:space="preserve">Acid uric seric*1)                                              </t>
  </si>
  <si>
    <t xml:space="preserve">Creatinină serică*1), **)                                            </t>
  </si>
  <si>
    <t>5,92</t>
  </si>
  <si>
    <t xml:space="preserve">Bilirubină totală*1)                                             </t>
  </si>
  <si>
    <t xml:space="preserve">Bilirubină directă*1)                                           </t>
  </si>
  <si>
    <t>2.1020</t>
  </si>
  <si>
    <t xml:space="preserve">Glicemie*1)                                                     </t>
  </si>
  <si>
    <t>5,74</t>
  </si>
  <si>
    <t xml:space="preserve">Colesterol seric total*1)                                        </t>
  </si>
  <si>
    <t xml:space="preserve">HDL colesterol*1)                                               </t>
  </si>
  <si>
    <t>8,19</t>
  </si>
  <si>
    <t xml:space="preserve">LDL colesterol*1)                                               </t>
  </si>
  <si>
    <t>7,69</t>
  </si>
  <si>
    <t xml:space="preserve">Trigliceride serice*1)                                           </t>
  </si>
  <si>
    <t xml:space="preserve">TGP*1)                                                          </t>
  </si>
  <si>
    <t xml:space="preserve">TGO*1)                                                          </t>
  </si>
  <si>
    <t>5,83</t>
  </si>
  <si>
    <t>7,99</t>
  </si>
  <si>
    <t xml:space="preserve">Fosfatază alcalină*1)                                           </t>
  </si>
  <si>
    <t>7,79</t>
  </si>
  <si>
    <t>2.10500</t>
  </si>
  <si>
    <t xml:space="preserve">Sodiu seric*1)                                                   </t>
  </si>
  <si>
    <t xml:space="preserve">Potasiu seric*1)                                                </t>
  </si>
  <si>
    <t xml:space="preserve">Calciu seric total*1)                                           </t>
  </si>
  <si>
    <t>5,37</t>
  </si>
  <si>
    <t xml:space="preserve">Calciu ionic seric*1)                                            </t>
  </si>
  <si>
    <t xml:space="preserve">Magneziemie*1)                                                                                            </t>
  </si>
  <si>
    <t xml:space="preserve">Sideremie*1)                                                    </t>
  </si>
  <si>
    <t>7,1</t>
  </si>
  <si>
    <t xml:space="preserve">Fosfor (fosfat seric)  *9)                                      </t>
  </si>
  <si>
    <t>2.2600</t>
  </si>
  <si>
    <t xml:space="preserve">Examen complet de urină (sumar + sediment) *1)                   </t>
  </si>
  <si>
    <t>9,34</t>
  </si>
  <si>
    <t xml:space="preserve">Dozare proteine urinare*1)                                      </t>
  </si>
  <si>
    <t xml:space="preserve">Microalbuminuria (albumină urinară) *8)                          </t>
  </si>
  <si>
    <t xml:space="preserve">Dozare glucoză urinară*1)                                       </t>
  </si>
  <si>
    <t xml:space="preserve">Creatinină urinară *8)                                           </t>
  </si>
  <si>
    <t>8,00</t>
  </si>
  <si>
    <t>2.2500</t>
  </si>
  <si>
    <t xml:space="preserve">TSH*1)                                                          </t>
  </si>
  <si>
    <t>20,50</t>
  </si>
  <si>
    <t xml:space="preserve">FT4*1)                                                          </t>
  </si>
  <si>
    <t>20,83</t>
  </si>
  <si>
    <t>43,00</t>
  </si>
  <si>
    <t>23,82</t>
  </si>
  <si>
    <t>2.2510</t>
  </si>
  <si>
    <t>27,87</t>
  </si>
  <si>
    <t>30,10</t>
  </si>
  <si>
    <t>25,31</t>
  </si>
  <si>
    <t xml:space="preserve">Anti-HAV IgM*2)                                                 </t>
  </si>
  <si>
    <t>40,98</t>
  </si>
  <si>
    <t>31,15</t>
  </si>
  <si>
    <t>64,90</t>
  </si>
  <si>
    <t>2.32710</t>
  </si>
  <si>
    <t xml:space="preserve">Testare HIV la gravidă*1)                                       </t>
  </si>
  <si>
    <t>33,29</t>
  </si>
  <si>
    <t>2.40000</t>
  </si>
  <si>
    <t xml:space="preserve"> ASLO*1)                                                         </t>
  </si>
  <si>
    <t>11,48</t>
  </si>
  <si>
    <t>2.40010</t>
  </si>
  <si>
    <t xml:space="preserve"> VDRL*1) sau RPR*1)                                                 </t>
  </si>
  <si>
    <t>5,49</t>
  </si>
  <si>
    <t xml:space="preserve"> Confirmare TPHA*4)                                              </t>
  </si>
  <si>
    <t>12,29</t>
  </si>
  <si>
    <t xml:space="preserve"> Antigen Helicobacter Pylori*1)                                  </t>
  </si>
  <si>
    <t>40,00</t>
  </si>
  <si>
    <t>10,84</t>
  </si>
  <si>
    <t>2.43010</t>
  </si>
  <si>
    <t>14,77</t>
  </si>
  <si>
    <t>15,10</t>
  </si>
  <si>
    <t>14,29</t>
  </si>
  <si>
    <t xml:space="preserve">Proteina C reactivă*1)                                          </t>
  </si>
  <si>
    <t>10,67</t>
  </si>
  <si>
    <t>2.43040</t>
  </si>
  <si>
    <t>39,00</t>
  </si>
  <si>
    <t xml:space="preserve">PSA*1)                                                          </t>
  </si>
  <si>
    <t>23,07</t>
  </si>
  <si>
    <t xml:space="preserve">free PSA*6)                                                     </t>
  </si>
  <si>
    <t>23,61</t>
  </si>
  <si>
    <t xml:space="preserve">Examen bacteriologic exudat faringian - Examen microscopic nativ şi colorat, cultură şi identificare bacteriană*1) </t>
  </si>
  <si>
    <t>15,29</t>
  </si>
  <si>
    <t xml:space="preserve">Examen fungic exudat faringian - Examen microscopic nativ şi colorat, cultură şi identificare fungică*1)    </t>
  </si>
  <si>
    <t>2.3100</t>
  </si>
  <si>
    <t xml:space="preserve">Urocultură*1) - Examen microscopic nativ şi colorat, cultură şi identificare bacteriană     </t>
  </si>
  <si>
    <t xml:space="preserve">Coprocultură*1) - Examen microscopic nativ şi colorat, cultură şi identificare bacteriană          </t>
  </si>
  <si>
    <t>2.5100</t>
  </si>
  <si>
    <t xml:space="preserve">Examen coproparazitologic*1)                                     </t>
  </si>
  <si>
    <t>12,46</t>
  </si>
  <si>
    <t>2.2701</t>
  </si>
  <si>
    <t xml:space="preserve">Depistare hemoragii oculte*1)                                   </t>
  </si>
  <si>
    <t>25,00</t>
  </si>
  <si>
    <t>2.3074</t>
  </si>
  <si>
    <t>2.50114</t>
  </si>
  <si>
    <t>2.3080</t>
  </si>
  <si>
    <t>2.50115</t>
  </si>
  <si>
    <t>2.3050</t>
  </si>
  <si>
    <t>2.50119</t>
  </si>
  <si>
    <t>2.3022</t>
  </si>
  <si>
    <t xml:space="preserve">Examen bacteriologic din secreţii nazale - Examen microscopic nativ şi colorat, cultură şi identificare bacteriană*1)    </t>
  </si>
  <si>
    <t>2.50103</t>
  </si>
  <si>
    <t>Examen fungic din secreţii nazale - Examen microscopic nativ şi colorat, cultură şi identificare fungică*1)</t>
  </si>
  <si>
    <t>2.3040</t>
  </si>
  <si>
    <t>2.313</t>
  </si>
  <si>
    <t xml:space="preserve">Antibiogramă*5)                                                 </t>
  </si>
  <si>
    <t>12,23</t>
  </si>
  <si>
    <t>2.502</t>
  </si>
  <si>
    <t xml:space="preserve">Antifungigramă*5)                                               </t>
  </si>
  <si>
    <t>14,55</t>
  </si>
  <si>
    <t xml:space="preserve">Examen histopatologic procedura completă HE (1 - 3 blocuri) *7)  </t>
  </si>
  <si>
    <t xml:space="preserve">Examen histopatologic procedura completă HE (4 - 6 blocuri) *7)  </t>
  </si>
  <si>
    <t>Examen histopatologic procedura completă HE şi coloraţii speciale (1 - 3 blocuri) *7)</t>
  </si>
  <si>
    <t>Examen histopatologic procedura completă HE şi coloraţii speciale ( 4 - 6 blocuri) *7)</t>
  </si>
  <si>
    <t>2.9030</t>
  </si>
  <si>
    <t xml:space="preserve">Teste imunohistochimice*)                                      </t>
  </si>
  <si>
    <t>2.9022</t>
  </si>
  <si>
    <t>2.9160</t>
  </si>
  <si>
    <t xml:space="preserve">Examen citologic cervico-vaginal Babeş-Papanicolau*1)           </t>
  </si>
  <si>
    <t>2.9025</t>
  </si>
  <si>
    <t xml:space="preserve">Examen radiologic cranian standard*1)                                      </t>
  </si>
  <si>
    <t xml:space="preserve">Examen radiologic cranian în proiecţie sinusuri anterioare ale feţei*1)   </t>
  </si>
  <si>
    <t xml:space="preserve">Examen radiologic părţi schelet în 2 planuri*1)                           </t>
  </si>
  <si>
    <t xml:space="preserve">Radiografie de membre*1):                                                  </t>
  </si>
  <si>
    <t xml:space="preserve">Examen radiologic articulaţii sacro-iliace*1)                             </t>
  </si>
  <si>
    <t xml:space="preserve">Examen radiologic centură scapulară*1)                                    </t>
  </si>
  <si>
    <t xml:space="preserve">Examen radiologic coloană vertebrală/segment*1)                           </t>
  </si>
  <si>
    <t xml:space="preserve">Examen radiologic torace ansamblu*1)                                      </t>
  </si>
  <si>
    <t>Examen radiologic torace osos (sau părţi) în mai multe planuri/Examen radiologic torace şi organe toracice*1)</t>
  </si>
  <si>
    <t xml:space="preserve">Examen radiologic vizualizare generală a abdomenului nativ*1)              </t>
  </si>
  <si>
    <t>Examen radiologic tract digestiv superior (inclusiv unghiul duodenojejunal) cu substanţă de contrast*1)</t>
  </si>
  <si>
    <t xml:space="preserve">Examen radiologic tract digestiv până la regiunea ileo-cecală, cu substanţă de contrast*1)   </t>
  </si>
  <si>
    <t>Mamografie în două planuri*1)</t>
  </si>
  <si>
    <t xml:space="preserve">Ecografie generală (abdomen + pelvis) *1) </t>
  </si>
  <si>
    <t xml:space="preserve">Ecografie abdomen*1)                   </t>
  </si>
  <si>
    <t xml:space="preserve">Ecografie pelvis*1)                             </t>
  </si>
  <si>
    <t xml:space="preserve">Ecografie de organ/articulaţie/părţi moi*2)                               </t>
  </si>
  <si>
    <t>Senologie imagistică *1)</t>
  </si>
  <si>
    <t>Servicii diagnostice şi terapeutice</t>
  </si>
  <si>
    <t>Serviciile de sănătate conexe actului medical</t>
  </si>
  <si>
    <t>Servicii medicale în scop diagnostic - servicii de spitalizare de zi care se acordă în ambulatoriu de specialitate clinic și se decontează numai dacă s-au efectuat toate serviciile obligatorii</t>
  </si>
  <si>
    <t>CONSULTAȚII</t>
  </si>
  <si>
    <t xml:space="preserve">    c2) serviciile furnizate de psiholog în specialitatea psihopedagogie specială – logoped:  consiliere/intervenţie de psihopedagogie  specială – logoped</t>
  </si>
  <si>
    <t xml:space="preserve">    c1.4) psihoterapia copilului şi familiei - pentru copii  (numai la recomandarea medicului cu specialitatea psihiatrie pediatrică) - într-o metodă psihoterapeutică aplicabilă copilului diagnosticat cu tulburări din spectrul autist</t>
  </si>
  <si>
    <t xml:space="preserve">    b2.1) consiliere/intervenţie de psihopedagogie specială - logoped </t>
  </si>
  <si>
    <t xml:space="preserve">    d3) kinetoterapie pe aparate speciale: dispozitive mecanice/dispozitive electromecanice/ dispozitive robotizate </t>
  </si>
  <si>
    <t xml:space="preserve">    Serviciile furnizate de psiholog în specialitatea psihologie clinică, consiliere psihologică şi psihoterapie: consiliere psihologică clinică pentru copii şi adulţi cu afecţiuni oncologice</t>
  </si>
  <si>
    <t xml:space="preserve">    Serviciile furnizate de psiholog în specialitatea psihologie clinică, consiliere psihologică şi psihoterapie:consiliere psihologică clinică pentru copii şi adulţi cu diagnostic confirmat de diabet zaharat</t>
  </si>
  <si>
    <t xml:space="preserve">    Serviciile furnizate de psiholog în specialitatea psihologie clinică, consiliere psihologică şi    psihoterapie: consiliere psihologică clinică pentru copii şi adulţi cu afecţiuni oncologice      </t>
  </si>
  <si>
    <t xml:space="preserve">    Serviciile furnizate de psiholog în specialitatea psihologie clinică, consiliere psihologică şi     psihoterapie: consiliere psihologică clinică pentru copii şi adulţi cu insuficienţă renală cronică – dializă</t>
  </si>
  <si>
    <t xml:space="preserve"> c3) Servicii furnizate de kinetoterapeut /profesor de cultură fizică medicală/ fiziokinetoterapeut: (numai la recomandarea medicului cu specialitatea psihiatrie pediatrică) pentru copilul diagnosticat cu tulburări din spectrul autist:</t>
  </si>
  <si>
    <t xml:space="preserve">    e) Ortopedie şi traumatologie şi ortopedie pediatrică</t>
  </si>
  <si>
    <t xml:space="preserve">Consultaţia de psihiatrie peste vârsta de 60 ani               </t>
  </si>
  <si>
    <t xml:space="preserve">Consultaţia pentru specialități medicale peste vârsta de 60 ani               </t>
  </si>
  <si>
    <t xml:space="preserve"> Consultaţia pentru specialități chirurgicale peste vârsta de 60 ani  </t>
  </si>
  <si>
    <t xml:space="preserve">Consultaţia de neurologie peste vârsta de 60 ani               </t>
  </si>
  <si>
    <t>Pachetul minimal de servicii</t>
  </si>
  <si>
    <t>1. Servicii medicale pentru situaţiile de urgenţă medico-chirurgicală</t>
  </si>
  <si>
    <t>1 consultaţie per  persoană pentru fiecare situaţie de urgenţă</t>
  </si>
  <si>
    <t>2. Depistarea bolilor cu potenţial endemo-epidemic</t>
  </si>
  <si>
    <t xml:space="preserve">   a) supravegherea evoluţiei sarcinii, trimestrial;</t>
  </si>
  <si>
    <t>1 consultaţie/trimestru</t>
  </si>
  <si>
    <t xml:space="preserve">1 consultaţie </t>
  </si>
  <si>
    <t>3. Consultaţii pentru supravegherea evoluţiei sarcinii şi lehuziei:</t>
  </si>
  <si>
    <t xml:space="preserve">    a) supravegherea evoluţiei sarcinii, trimestrial;</t>
  </si>
  <si>
    <t xml:space="preserve">    b) urmărirea lehuzei în primul trimestru de la naştere;</t>
  </si>
  <si>
    <t>Pachetul de baza de servicii</t>
  </si>
  <si>
    <t>3. Consultaţia medicală de specialitate pentru afecţiuni cronice</t>
  </si>
  <si>
    <t>4. Depistarea de boli cu potenţial endemo-epidemic</t>
  </si>
  <si>
    <t>5. Consultaţii pentru acordarea serviciilor de planificare familială</t>
  </si>
  <si>
    <t xml:space="preserve">   b) urmărirea lehuzei în primul trimestru de la naştere.</t>
  </si>
  <si>
    <t>2. Consultaţia medicală de specialitate pentru afecţiuni acute şi subacute precum şi acutizări ale bolilor cronice</t>
  </si>
  <si>
    <t>1.  Servicii medicale pentru situaţiile de urgenţă medico-chirurgicală</t>
  </si>
  <si>
    <t>4 consultaţii pe an calendaristic/asigurat</t>
  </si>
  <si>
    <t>1 consultaţie per persoană asigurată pentru fiecare boală cu potenţial endemo-epidemic suspicionată şi confirmată</t>
  </si>
  <si>
    <t>maximum 2 consultaţii pentru asiguraţii cu diagnostic deja confirmat la externarea din spital</t>
  </si>
  <si>
    <t>Frecvenţă/Plafon</t>
  </si>
  <si>
    <t>maximum 4 consultaţii/trimestru/asigurat, dar nu mai mult de 2 consultaţii 
pe lună</t>
  </si>
  <si>
    <t>maximum 2 consultaţii pentru asiguraţii cu diagnostic deja confirmat la 
externarea din spital</t>
  </si>
  <si>
    <t>maximum 3 consultaţii/asigurat/episod ce pot fi acordate într-un interval de maximum  60 de zile calendaristice de la data acordării primei consultaţii</t>
  </si>
  <si>
    <t>5,5 puncte/consultaţie  în cadrul evaluării iniţiale a cazului nou; intervalul de 3 luni   are ca dată de început data primei consultaţii  în cadrul evaluării;</t>
  </si>
  <si>
    <t xml:space="preserve">Consultaţia copilului şi adultului cu vârsta cuprinsă între 4 şi 59 ani  pentru specialități medicale             </t>
  </si>
  <si>
    <t xml:space="preserve">Consultaţia copilului şi adultului cu vârsta cuprinsă între 4 şi 59 ani pentru specialități chirurgicale             </t>
  </si>
  <si>
    <t xml:space="preserve">Consultaţia de neurologie a copilului şi adultului cu vârsta cuprinsă între 4 şi 59 ani    </t>
  </si>
  <si>
    <t>Consultaţia de psihiatrie şi psihiatrie pediatrică a copilului şi adultului cu vârsta cuprinsă între 4 şi 59 ani</t>
  </si>
  <si>
    <t>c1</t>
  </si>
  <si>
    <t>c2</t>
  </si>
  <si>
    <t>c3</t>
  </si>
  <si>
    <t>c4</t>
  </si>
  <si>
    <t>Servicii de acupunctură</t>
  </si>
  <si>
    <t>Tarif decontat de casa de asigurări de sănătate  (lei)</t>
  </si>
  <si>
    <t>c0</t>
  </si>
  <si>
    <t>Valoare decontată medic 
specialist/ persoană/an (lei)</t>
  </si>
  <si>
    <t>Valoare decontată medic primar/
 persoană/an (lei)</t>
  </si>
  <si>
    <t>Valoare decontată medic / 
persoană/an (lei)</t>
  </si>
  <si>
    <t>c3=c1*c2</t>
  </si>
  <si>
    <t>c4=c3+c3*20%</t>
  </si>
  <si>
    <t>c5=c3-c3*10%</t>
  </si>
  <si>
    <t>Nr. Puncte pentru serviciile decontate prin plata pe serviciu</t>
  </si>
  <si>
    <t>Valoare minim garantată a 
punctului per capita în vigoare (lei)</t>
  </si>
  <si>
    <t>Valoare minim garantată a punctului pe serviciu în vigoare (lei)</t>
  </si>
  <si>
    <t>c5=c3*c4</t>
  </si>
  <si>
    <t>c6=c5+c5*20%</t>
  </si>
  <si>
    <t>15 puncte/consultaţie</t>
  </si>
  <si>
    <t xml:space="preserve">15 puncte/consultaţie </t>
  </si>
  <si>
    <t xml:space="preserve">15 puncte/consultaţie     </t>
  </si>
  <si>
    <t>Suplimentar 5,5 puncte/ asigurat - caz nou confirmat de medicul de specialitate</t>
  </si>
  <si>
    <t>15 puncte/examinare pentru constatarea decesului</t>
  </si>
  <si>
    <t>c4=c2*c3</t>
  </si>
  <si>
    <t>c5=c4+c4*20%</t>
  </si>
  <si>
    <t xml:space="preserve">   *) Denumire procedură diagnostică/terapeutică/tratamente efectuate în cadrul consultației:</t>
  </si>
  <si>
    <t>Procedurile de la pct. 1 - 38 si 47 - 49 din tabelul de mai sus , pot fi efectuate numai de cabinetele medicale care dispun şi de bază de tratament.</t>
  </si>
  <si>
    <t>CONSULTAŢII</t>
  </si>
  <si>
    <t>X</t>
  </si>
  <si>
    <t>Procedurile de la pct. 39 - 46 pot fi efectuate numai în bazele de tratament din staţiunile balneoclimaterice.</t>
  </si>
  <si>
    <t>TARIF DECONTAT DE CASA DE ASIGURĂRI DE SĂNĂTATE</t>
  </si>
  <si>
    <t>FRECVENŢĂ/PLAFON CONSULTAŢII</t>
  </si>
  <si>
    <t xml:space="preserve">6. Administrare schema tratament direct observat (DOT) pentru bolnavul TBC </t>
  </si>
  <si>
    <t>conform schemei stabilite de către medicul pneumolog</t>
  </si>
  <si>
    <t>40 de puncte/ lună /asigurat cu condiția realizării schemei complete de tratament</t>
  </si>
  <si>
    <t xml:space="preserve">7. Confirmare caz oncologic </t>
  </si>
  <si>
    <t>pentru fiecare caz suspicionat de medicul de familie  și confirmat de medicul specialist se acorda punctaj suplimentar</t>
  </si>
  <si>
    <t>15 puncte/caz/în luna în care medicul de familie a primit confirmarea</t>
  </si>
  <si>
    <t xml:space="preserve">Evaluarea gravidei pentru infecţii cu risc pentru sarcină (pentru rubeolă, toxoplasmoză, infecţia CMV, hepatită B şi C) </t>
  </si>
  <si>
    <t xml:space="preserve">6. </t>
  </si>
  <si>
    <t xml:space="preserve">8. </t>
  </si>
  <si>
    <t xml:space="preserve">10. </t>
  </si>
  <si>
    <t>Servicii obligatorii</t>
  </si>
  <si>
    <t>Tarif pe serviciu medical contractat cu casa de asigurări de sănătate (lei)</t>
  </si>
  <si>
    <t>Consultații de specialitate obstetrică-ginecologie</t>
  </si>
  <si>
    <t>Hemoleucogramă completă</t>
  </si>
  <si>
    <t>Determinare la gravidă a grupului sanguin ABO</t>
  </si>
  <si>
    <t>Determinare la gravidă a grupului sanguin Rh</t>
  </si>
  <si>
    <t>Uree serică</t>
  </si>
  <si>
    <t>Acid uric seric</t>
  </si>
  <si>
    <t>Creatinină serică</t>
  </si>
  <si>
    <t>Glicemie</t>
  </si>
  <si>
    <t>TGP</t>
  </si>
  <si>
    <t>TGO</t>
  </si>
  <si>
    <t>TSH</t>
  </si>
  <si>
    <t>Examen complet de urină (sumar + sediment)</t>
  </si>
  <si>
    <t>VDRL sau RPR</t>
  </si>
  <si>
    <t>Testare HIV la gravidă</t>
  </si>
  <si>
    <t>Secreție vaginală</t>
  </si>
  <si>
    <t>Examen citologic cervico-vaginal Babeş-Papanicolau (până la S23+6 zile) sau Test de toleranță la glucoză per os +/- Hemoglobină glicată  (S24 – S28+6 zile) sau Biometrie fetală (S29-S33+6 zile) sau Detecția Streptococului de grup B (S34 – S37+6 zile)</t>
  </si>
  <si>
    <t>Ecografie de confirmare, viabilitate și datare a sarcinii</t>
  </si>
  <si>
    <t xml:space="preserve">2. </t>
  </si>
  <si>
    <t xml:space="preserve">Consultație de specialitate obstetrică-ginecologie </t>
  </si>
  <si>
    <t xml:space="preserve">Evaluarea gravidei pentru infecţii cu risc pentru sarcină (hepatită B şi C) </t>
  </si>
  <si>
    <t xml:space="preserve">Consultație de specialitate obstetrică-ginecologie (interpretare integrative a rezultatelor) </t>
  </si>
  <si>
    <t>Dublu test / triplu test</t>
  </si>
  <si>
    <t>Ecografie pentru depistarea anomaliilor fetale (S11 - S19+6 zile)</t>
  </si>
  <si>
    <t xml:space="preserve">4. </t>
  </si>
  <si>
    <t>Creatinina serică</t>
  </si>
  <si>
    <t>Dozare proteine urinare</t>
  </si>
  <si>
    <t>Proteine totale serice</t>
  </si>
  <si>
    <t>Ecografie obstetricală și ginecologică</t>
  </si>
  <si>
    <t>Sodiu seric</t>
  </si>
  <si>
    <t>Potasiu seric</t>
  </si>
  <si>
    <t>Cardiotocografie</t>
  </si>
  <si>
    <t>Consultatie chirurgie generală/obstetrica-ginecologie</t>
  </si>
  <si>
    <t>Efectuare mamografie</t>
  </si>
  <si>
    <t>Comunicare rezultat</t>
  </si>
  <si>
    <t>Consultație chirurgie generală/obstetrica-ginecologie</t>
  </si>
  <si>
    <t>oftalmologie, neurologie şi neurologie pediatrică numai pentru oftalmoscopie*)</t>
  </si>
  <si>
    <t xml:space="preserve">biometrie                                                               </t>
  </si>
  <si>
    <t>oftalmologie</t>
  </si>
  <si>
    <t xml:space="preserve">explorarea câmpului vizual (perimetrie computerizată)                   </t>
  </si>
  <si>
    <t xml:space="preserve">recoltare pentru test Babeş-Papanicolau                                 </t>
  </si>
  <si>
    <t>obstetrică- ginecologie</t>
  </si>
  <si>
    <t xml:space="preserve">EKG standard                                                            </t>
  </si>
  <si>
    <t xml:space="preserve">peak-flowmetrie                                                         </t>
  </si>
  <si>
    <t>alergologie şi imunologie clinică, pneumologie, medicină internă</t>
  </si>
  <si>
    <t xml:space="preserve">spirometrie                                                             </t>
  </si>
  <si>
    <t>alergologie şi imunologie clinică, pneumologie, medicină internă, geriatrie şi gerontologie, pediatrie</t>
  </si>
  <si>
    <t xml:space="preserve">pulsoximetrie                                                           </t>
  </si>
  <si>
    <t>medicină internă, geriatrie şi gerontologie, cardiologie, pneumologie,pediatrie</t>
  </si>
  <si>
    <t xml:space="preserve">teste cutanate (prick sau idr) cu seturi standard de alergeni (maximum 8 teste inclusiv materialul pozitiv şi negativ)                           </t>
  </si>
  <si>
    <t>alergologie şi imunologie clinică</t>
  </si>
  <si>
    <t xml:space="preserve">teste de provocare nazală, oculară, bronşică                            </t>
  </si>
  <si>
    <t>alergologie şi imunologie clinică, pneumologie</t>
  </si>
  <si>
    <t xml:space="preserve">teste cutanate cu agenţi fizici (maximum 4 teste)                       </t>
  </si>
  <si>
    <t xml:space="preserve">test la ser autolog                                                     </t>
  </si>
  <si>
    <t xml:space="preserve">testare cutanată la anestezice locale                                   </t>
  </si>
  <si>
    <t>alergologie şi imunologie clinică, geriatrie şi gerontologie, specialități chirurgicale</t>
  </si>
  <si>
    <t xml:space="preserve">testare cutanată alergologică patch (alergia de contact)                </t>
  </si>
  <si>
    <t xml:space="preserve">examinare cu lampa Wood                                                 </t>
  </si>
  <si>
    <t>dermatovenerologie</t>
  </si>
  <si>
    <t xml:space="preserve">determinarea indicelui de presiune gleznă/braţ, respectiv deget/braţ    </t>
  </si>
  <si>
    <t>chirurgie, reumatologie, neurologie, neurologie pediatrică, diabet zaharat, nutriţie  şi boli metabolice, medicină internă, geriatrie şi gerontologie</t>
  </si>
  <si>
    <t xml:space="preserve">măsurarea forţei musculare cu dinamometrul                              </t>
  </si>
  <si>
    <t>neurologie, neurologie pediatrică, geriatrie şi gerontologie</t>
  </si>
  <si>
    <t xml:space="preserve">teste de sensibilitate (testul filamentului, testul diapazonului, testul sensibilităţii calorice şi testul sensibilităţii discriminatorii)       </t>
  </si>
  <si>
    <t>neurologie, neurologie pediatrică, diabet zaharat, nutriţie  şi boli metabolice, medicină internă, geriatrie şi gerontologie, ORL</t>
  </si>
  <si>
    <t xml:space="preserve">teste clinice (EDS, scor miastenic, UPDRS, MMS, Raisberg)               </t>
  </si>
  <si>
    <t>neurologie, neurologie pediatrică, psihiatrie, geriatrie şi gerontologie</t>
  </si>
  <si>
    <t xml:space="preserve">recoltare material bioptic                                              </t>
  </si>
  <si>
    <t xml:space="preserve">    B. Proceduri diagnostice de complexitate medie: punctaj 20 puncte  </t>
  </si>
  <si>
    <t xml:space="preserve">determinarea refracţiei (skiascopie, refractometrie,  autorefractometrie), astigmometrie                                      </t>
  </si>
  <si>
    <t xml:space="preserve">tonometrie; pahimetrie corneeană                                        </t>
  </si>
  <si>
    <t xml:space="preserve">explorarea funcţiei binoculare (test worth, Maddox, sinoptofor), examen  pentru diplopie                                                         </t>
  </si>
  <si>
    <t xml:space="preserve">foniatrie                                                               </t>
  </si>
  <si>
    <t>ORL</t>
  </si>
  <si>
    <t xml:space="preserve">examinarea ORL cu mijloace optice (fibroscop, microscop)                </t>
  </si>
  <si>
    <t xml:space="preserve">dermatoscopie                                                           </t>
  </si>
  <si>
    <t xml:space="preserve">electrocardiografie continuă (24 de ore, holter)                        </t>
  </si>
  <si>
    <t>cardiologie, medicină internă</t>
  </si>
  <si>
    <t xml:space="preserve">tensiune arterială continuă - holter TA                                 </t>
  </si>
  <si>
    <t xml:space="preserve">EKG de efort la persoanele fără risc cardiovascular înalt               </t>
  </si>
  <si>
    <t>cardiologie</t>
  </si>
  <si>
    <t xml:space="preserve">EEG standard                                                            </t>
  </si>
  <si>
    <t>neurologie, neurologie pediatrică</t>
  </si>
  <si>
    <t xml:space="preserve">spirogramă + test farmacodinamic bronhomotor                            </t>
  </si>
  <si>
    <t>alergologie şi imunologie clinică, pneumologie, medicină internă, geriatrie şi gerontologie</t>
  </si>
  <si>
    <t xml:space="preserve">osteodensitometrie segmentară cu ultrasunete                            </t>
  </si>
  <si>
    <t>endocrinologie, reumatologie, geriatrie şi gerontologie, ortopedie și traumatologie</t>
  </si>
  <si>
    <t>evaluarea cantitativă a răspunsului galvanic al pielii</t>
  </si>
  <si>
    <t>neurologie și diabet zaharat, nutriție și boli metabolice</t>
  </si>
  <si>
    <t xml:space="preserve">    C. Proceduri diagnostice complexe: punctaj 40 puncte </t>
  </si>
  <si>
    <t xml:space="preserve">determinarea potenţialelor evocate (vizuale, auditive, somatoestezice)  </t>
  </si>
  <si>
    <t>neurologie, neurologie pediatrică, oftalmologie, ORL</t>
  </si>
  <si>
    <t xml:space="preserve">examen electroencefalografic cu probe de stimulare şi/sau mapping       </t>
  </si>
  <si>
    <t xml:space="preserve">examen doppler transcranian al vaselor cerebrale şi tehnici derivate    </t>
  </si>
  <si>
    <t xml:space="preserve">endoscopie digestivă superioară (esofag, stomac, duoden) cu sau fără biopsie, după caz         </t>
  </si>
  <si>
    <t>gastroenterologie, alte specialităţi  clinice pentru care medicii trebuie să facă dovada deţinerii competenţei/ atestatului de studii complementare</t>
  </si>
  <si>
    <t xml:space="preserve">endoscopie digestivă inferioară (rect, sigmoid, colon) cu sau fără biopsie, după caz    </t>
  </si>
  <si>
    <t xml:space="preserve">colposcopia              </t>
  </si>
  <si>
    <t xml:space="preserve">monitorizare hemodinamică prin metoda bioimpedanţei toracice  </t>
  </si>
  <si>
    <t>cardiologie, medicină internă, nefrologie</t>
  </si>
  <si>
    <t xml:space="preserve">    D. Proceduri terapeutice/tratamente chirurgicale simple: punctaj 15 puncte    </t>
  </si>
  <si>
    <t xml:space="preserve">extracţie de corpi străini - conjuctivă, cornee, scleră, segment anterior     </t>
  </si>
  <si>
    <t xml:space="preserve">incizia glandei lacrimale şi a sacului lacrimal    </t>
  </si>
  <si>
    <t xml:space="preserve">tratamentul chirurgical al pingueculei                                  </t>
  </si>
  <si>
    <t xml:space="preserve">tratamentul chirurgical al pterigionului                                </t>
  </si>
  <si>
    <t xml:space="preserve">sutura unei plăgi de pleoapă, conjunctivă;                              </t>
  </si>
  <si>
    <t xml:space="preserve">injectare subconjunctivală, retrobulbară de medicamente                 </t>
  </si>
  <si>
    <t xml:space="preserve">criocoagularea (crioaplicaţia) conjunctivală                            </t>
  </si>
  <si>
    <t xml:space="preserve">cauterizarea conjunctivei, corneei, ectropionului                       </t>
  </si>
  <si>
    <t xml:space="preserve">tamponament posterior şi/sau anterior ORL                               </t>
  </si>
  <si>
    <t xml:space="preserve">extracţie corpi străini: conduct auditiv extern, nas, faringe;           </t>
  </si>
  <si>
    <t xml:space="preserve">aspiraţia şi lavajul sinusului nazal prin puncţie                       </t>
  </si>
  <si>
    <t xml:space="preserve">tratament chirurgical al traumatismelor ORL                             </t>
  </si>
  <si>
    <t xml:space="preserve">oprirea hemoragiei nazale prin crioterapie, cauterizare sau diatermie   </t>
  </si>
  <si>
    <t xml:space="preserve">terapia chirurgicală a afecţiunilor mamare superficiale                 </t>
  </si>
  <si>
    <t>obstetrică- ginecologie, chirurgie generală, chirurgie plastică estetică şi microchirurgie reconstructivă</t>
  </si>
  <si>
    <t xml:space="preserve">inserţia dispozitivului intrauterin                                     </t>
  </si>
  <si>
    <t xml:space="preserve">fotocoagularea cu laser a leziunilor cutanate                           </t>
  </si>
  <si>
    <t xml:space="preserve">crioterapia în leziuni cutanate                                         </t>
  </si>
  <si>
    <t xml:space="preserve">tratamentul chirurgical al leziunilor cutanate - plăgi tăiate superficial, înţepate superficial, necroze cutanate, escare, dehiscenţe plăgi (anestezie, excizie, sutură, inclusiv îndepărtarea firelor, pansament)       </t>
  </si>
  <si>
    <t xml:space="preserve">terapia chirurgicală a arsurilor termice &lt; 10%                          </t>
  </si>
  <si>
    <t xml:space="preserve">terapia chirurgicală a degerăturilor de grad I şi II                    </t>
  </si>
  <si>
    <t xml:space="preserve">terapia chirurgicală a leziunilor externe prin agenţi chimici &lt; 10%     </t>
  </si>
  <si>
    <t xml:space="preserve">terapia chirurgicală a panariţiului (eritematos, flictenular, periunghial, subunghial, antracoid, pulpar) </t>
  </si>
  <si>
    <t xml:space="preserve">terapia chirurgicală a tumorilor mici, chisturilor dermoide sebacee, lipoamelor neinfectate         </t>
  </si>
  <si>
    <t xml:space="preserve">terapia chirurgicală a furunculului, furunculului antracoid, furunculozei        </t>
  </si>
  <si>
    <t xml:space="preserve">terapia chirurgicală a abcesului (de părţi moi, perianal, pilonidal)    </t>
  </si>
  <si>
    <t xml:space="preserve">terapia chirurgicală a panariţiului osos, articular, tenosinoval        </t>
  </si>
  <si>
    <t xml:space="preserve">terapia chirurgicală a hidrosadenitei                                   </t>
  </si>
  <si>
    <t xml:space="preserve">terapia chirurgicală a edemului dur şi seromului posttraumatic          </t>
  </si>
  <si>
    <t xml:space="preserve">terapia chirurgicală a flebopatiilor varicoase superficiale; ruptură pachet varicos </t>
  </si>
  <si>
    <t xml:space="preserve">terapia chirurgicală a granulomului ombilical                           </t>
  </si>
  <si>
    <t xml:space="preserve">terapia chirurgicală a supuraţiilor postoperatorii                      </t>
  </si>
  <si>
    <t xml:space="preserve">tratamentul plăgilor                                                    </t>
  </si>
  <si>
    <t>chirurgie generală + toate specialităţile chirurgicale</t>
  </si>
  <si>
    <t xml:space="preserve">terapia chirurgicală a fimozei (decalotarea, debridarea)                </t>
  </si>
  <si>
    <t>urologie, chirurgie pediatrică, chirurgie generală</t>
  </si>
  <si>
    <t xml:space="preserve">tratament postoperator al plăgilor abdominale, al intervenţiilor chirurgicale după cezariană, sarcină extrauterină operată, histerectomie, endometrioză  </t>
  </si>
  <si>
    <t xml:space="preserve">    E. Proceduri terapeutice/tratamente chirurgicale complexe: punctaj 25 puncte</t>
  </si>
  <si>
    <t xml:space="preserve">tratamentul chirurgical al unor afecţiuni ale anexelor globului ocular (şalazion, tumori benigne care nu necesită plastii întinse, chist conjunctival, chist al pleoapei, orjelet, flegmon, abces, xantelasme)   </t>
  </si>
  <si>
    <t xml:space="preserve">tratament cu laser al polului anterior, polului posterior    </t>
  </si>
  <si>
    <t xml:space="preserve">tratament chirurgical ORL colecţie: sept, flegmon periamigdalian,  furuncul căi aeriene externe, furuncul vestibul nazal, othematom </t>
  </si>
  <si>
    <t xml:space="preserve">extragere fibroscopică de corpi străini din căile respiratorii superioare  </t>
  </si>
  <si>
    <t xml:space="preserve">manevre de mică chirurgie pentru abces şi/sau chist vaginal sau bartholin cu marsupializare, polipi, vegetaţii vulvă, vagin, col        </t>
  </si>
  <si>
    <t xml:space="preserve">cauterizare de col uterin  </t>
  </si>
  <si>
    <t xml:space="preserve">diatermocoagularea colului uterin    </t>
  </si>
  <si>
    <t xml:space="preserve">electrochirurgia/electrocauterizarea tumorilor cutanate/leziune         </t>
  </si>
  <si>
    <t xml:space="preserve">terapia chirurgicală complexă a panariţiului osos, articular, tenosinoval    </t>
  </si>
  <si>
    <t>chirurgie</t>
  </si>
  <si>
    <t xml:space="preserve">terapia chirurgicală a flegmoanelor  </t>
  </si>
  <si>
    <t xml:space="preserve">terapia chirurgicală a hematomului     </t>
  </si>
  <si>
    <t xml:space="preserve">dilataţia stricturii uretrale     </t>
  </si>
  <si>
    <t>urologie, chirurgie</t>
  </si>
  <si>
    <t xml:space="preserve">criocoagularea (crioaplicaţia) transsclerală     </t>
  </si>
  <si>
    <t xml:space="preserve">    F. Proceduri terapeutice/tratamente medicale simple: punctaj 7 puncte</t>
  </si>
  <si>
    <t xml:space="preserve">aerosoli/şedinţă (maxim 3 şedinţe)                                    </t>
  </si>
  <si>
    <t>alergologie şi imunologie clinică, pneumologie, pediatrie, ORL</t>
  </si>
  <si>
    <t xml:space="preserve">toaleta auriculară unilateral (două proceduri)                          </t>
  </si>
  <si>
    <t xml:space="preserve">administrare tratament prin injectarea părţilor moi (intramuscular, intradermic şi subcutanat)     </t>
  </si>
  <si>
    <t>toate specialităţile</t>
  </si>
  <si>
    <t xml:space="preserve">    G. Proceduri terapeutice/tratamente medicale de complexitate medie: punctaj 11 puncte</t>
  </si>
  <si>
    <t xml:space="preserve">fotochimioterapie (UVA) cu oxoralen locală sau generală/şedinţă (maxim 4 şedinţe) </t>
  </si>
  <si>
    <t xml:space="preserve">fotochimioterapie (UVB cu spectru îngust)/şedinţă (maxim 4 şedinţe)   </t>
  </si>
  <si>
    <t xml:space="preserve">mezoterapia - injectare terapeutică paravertebrală şi periarticulară   </t>
  </si>
  <si>
    <t>neurologie, neurologie pediatrică, dermatovenerologie, reumatologie, geriatrie şi gerontologie</t>
  </si>
  <si>
    <t xml:space="preserve">probe de repoziţionare vestibulară                                      </t>
  </si>
  <si>
    <t>ORL, neurologie, neurologie pediatrică</t>
  </si>
  <si>
    <t xml:space="preserve">imunoterapie specifică cu vaccinuri alergenice standardizate            </t>
  </si>
  <si>
    <t xml:space="preserve">administrare tratament prin puncţie intravenoasă                        </t>
  </si>
  <si>
    <t xml:space="preserve">infiltraţii nervoase regionale                                          </t>
  </si>
  <si>
    <t>anestezie şi terapie intensivă, oftalmologie, ORL, chirurgie generală, ortopedie şi traumatologie, ortopedie pediatrică, obstetrică- ginecologie, chirurgie plastică estetică şi microchirurgie reconstructivă, neurochirurgie, chirurgie cardiovasculară</t>
  </si>
  <si>
    <t xml:space="preserve">instalare dispozitiv de administrare a analgeziei controlată de pacient </t>
  </si>
  <si>
    <t>anestezie şi terapie intensivă</t>
  </si>
  <si>
    <t xml:space="preserve">    H. Proceduri terapeutice/tratamente medicale complexe: punctaj 14 puncte</t>
  </si>
  <si>
    <t xml:space="preserve">puncţii şi infiltraţii intraarticulare                                  </t>
  </si>
  <si>
    <t>ortopedie şi traumatologie, ortopedie pediatrică, reumatologie, geriatrie şi gerontologie</t>
  </si>
  <si>
    <t xml:space="preserve">instilaţia uterotubară terapeutică                                      </t>
  </si>
  <si>
    <t xml:space="preserve">blocaje chimice pentru spasticitate (toxină botulinică)                 </t>
  </si>
  <si>
    <t>ortopedie şi traumatologie, ortopedie pediatrică, reumatologie, neurologie, neurologie pediatrică</t>
  </si>
  <si>
    <t xml:space="preserve">    I. Tratamente ortopedice medicale : punctaj 20 puncte</t>
  </si>
  <si>
    <t xml:space="preserve">tratamentul ortopedic al luxaţiei, entorsei sau fracturii antebraţului,  pumnului, gleznei, oaselor carpiene, metacarpiene, tarsiene, metatarsiene, falange  </t>
  </si>
  <si>
    <t>ortopedie şi traumatologie, ortopedie pediatrică, chirurgie generală</t>
  </si>
  <si>
    <t xml:space="preserve">tratamentul ortopedic al entorsei sau luxaţiei patelei, umărului; disjuncţie acromioclaviculară; tratamentul fracturii gambei, coastelor, claviculei, humerusului, scapulei; rupturii tendoanelor mari (achilian, bicipital, cvadricipital); instabilitate acută de genunchi; ruptură musculară   </t>
  </si>
  <si>
    <t xml:space="preserve">tratamentul ortopedic al fracturii femurului; luxaţiei, entorsei de genunchi, fracturii de gambă cu aparat cruropedios; tratamentul scoliozei, cifozei, spondilolistezisului, rupturii musculare    </t>
  </si>
  <si>
    <t xml:space="preserve">tratament în displazia luxantă a şoldului în primele 6 luni de viaţă    </t>
  </si>
  <si>
    <t>ortopedie şi traumatologie, ortopedie pediatrică, chirurgie pediatrică</t>
  </si>
  <si>
    <t xml:space="preserve">tratamentul piciorului strâmb congenital în primele 3 luni de viaţă     </t>
  </si>
  <si>
    <t xml:space="preserve">tratamentul la copii cu genu valgum, genu varum, picior plat valg       </t>
  </si>
  <si>
    <t>tratamentul fracturii amielice fără deplasare a coloanei vertebrale</t>
  </si>
  <si>
    <t xml:space="preserve">    J. Terapii psihiatrice: punctaj 30 puncte                                                       </t>
  </si>
  <si>
    <t xml:space="preserve">consiliere psihiatrică nespecifică individuală şi familială             </t>
  </si>
  <si>
    <t xml:space="preserve">psihoterapie de grup (psihoze, tulburări obsesiv-compulsive, tulburări fobice, tulburări de anxietate, distimii, adicţii)   </t>
  </si>
  <si>
    <t xml:space="preserve">psihoterapie individuală (psihoze, tulburări obsesiv-compulsive, tulburări fobice, tulburări de anxietate, distimii, adicţii, tulburări din spectrul autist)                                                    </t>
  </si>
  <si>
    <t xml:space="preserve">terapia cognitiv-comportamentală                                        </t>
  </si>
  <si>
    <t xml:space="preserve">    K. Terapii de genetică medicală: punctaj 30  puncte                                       </t>
  </si>
  <si>
    <t xml:space="preserve">Sfat genetic                                                            </t>
  </si>
  <si>
    <t xml:space="preserve">                                                 </t>
  </si>
  <si>
    <t xml:space="preserve">    a) Neurologie şi neurologie pediatrică:</t>
  </si>
  <si>
    <t xml:space="preserve">    a1) serviciile furnizate de psiholog în specialitatea psihologie clinică, consiliere psihologică şi psihoterapie:</t>
  </si>
  <si>
    <t xml:space="preserve">    a1.1) evaluare psihologică clinică şi psihodiagnostic;    </t>
  </si>
  <si>
    <t>30 puncte/şedinţă</t>
  </si>
  <si>
    <t xml:space="preserve">    a1.2) consiliere psihologică clinică pentru copii/adulţi;   </t>
  </si>
  <si>
    <t xml:space="preserve">    a1.3) psihoterapie pentru copii/adult;    </t>
  </si>
  <si>
    <t>15 puncte/şedinţă</t>
  </si>
  <si>
    <t xml:space="preserve">    a3) servicii conexe furnizate de kinetoterapeut/profesor de cultură fizică medicală/fiziokinetoterapeut:</t>
  </si>
  <si>
    <t xml:space="preserve">    a3.1) kinetoterapie individuală;    </t>
  </si>
  <si>
    <t xml:space="preserve">    a3.2) kinetoterapie de grup;    </t>
  </si>
  <si>
    <t xml:space="preserve">    a3.3) kinetoterapie pe aparate speciale: dispozitive mecanice /dispozitive electromecanice /  dispozitive robotizate. </t>
  </si>
  <si>
    <t xml:space="preserve">    b) Otorinolaringologie: </t>
  </si>
  <si>
    <t xml:space="preserve">    b1) serviciile furnizate de psiholog în specialitatea psihologie clinică, consiliere psihologică şi psihoterapie:</t>
  </si>
  <si>
    <t xml:space="preserve">    b1.1) evaluare psihologică clinică şi psihodiagnostic         </t>
  </si>
  <si>
    <t xml:space="preserve">    b1.2) consiliere psihologică clinică                           </t>
  </si>
  <si>
    <t xml:space="preserve">    b2) serviciile furnizate de psiholog în specialitatea psihopedagogie specială - logoped:</t>
  </si>
  <si>
    <t xml:space="preserve">    b2.2) exerciţii pentru tulburări de vorbire (şedinţă)                  </t>
  </si>
  <si>
    <t xml:space="preserve">    c1) serviciile furnizate de psiholog în specialitatea psihologie clinică, consiliere psihologică şi psihoterapie:</t>
  </si>
  <si>
    <t xml:space="preserve">    c3.1) kinetoterapie individuală                               </t>
  </si>
  <si>
    <t>30 puncte</t>
  </si>
  <si>
    <t xml:space="preserve">    c3.2) kinetoterapie de grup                                     </t>
  </si>
  <si>
    <t>15 puncte</t>
  </si>
  <si>
    <t xml:space="preserve">    c3.3) kinetoterapie pe aparate speciale:  dispozitive mecanice/dispozitive electromecanice /dispozitive robotizate  </t>
  </si>
  <si>
    <t xml:space="preserve">    Servicii furnizate de kinetoterapeut/ profesor de cultură fizică medicală/fiziokinetoterapeut:</t>
  </si>
  <si>
    <t xml:space="preserve">    d1) kinetoterapie individuală                                   </t>
  </si>
  <si>
    <t xml:space="preserve">    d2) kinetoterapie de grup                                       </t>
  </si>
  <si>
    <t xml:space="preserve">    Servicii furnizate de kinetoterapeut/profesor de cultură fizică medicală/fiziokinetoterapeut:</t>
  </si>
  <si>
    <t xml:space="preserve">    e1) kinetoterapie individuală                                   </t>
  </si>
  <si>
    <t xml:space="preserve">    e2) kinetoterapie de grup                                       </t>
  </si>
  <si>
    <t xml:space="preserve">    e3) kinetoterapie pe aparate speciale: dispozitive mecanice/dispozitive electromecanice /dispozitive robotizate   </t>
  </si>
  <si>
    <t xml:space="preserve">    f) Oncologie medicală</t>
  </si>
  <si>
    <t xml:space="preserve">    g) Diabet zaharat, nutriţie şi boli metabolice</t>
  </si>
  <si>
    <t xml:space="preserve">    h) Hematologie</t>
  </si>
  <si>
    <t>Grupa de vârstă</t>
  </si>
  <si>
    <t>0 - 3 ani</t>
  </si>
  <si>
    <t>4 - 59 ani</t>
  </si>
  <si>
    <t>60 ani şi peste</t>
  </si>
  <si>
    <t>Număr de puncte/ persoană/an</t>
  </si>
  <si>
    <t>DENUMIRE SERVICIU MEDICAL</t>
  </si>
  <si>
    <t>FRECVENŢĂ/PLAFON</t>
  </si>
  <si>
    <t xml:space="preserve">A. Pachet minimal                                                         </t>
  </si>
  <si>
    <t xml:space="preserve">1. Servicii medicale pentru situaţiile de urgenţă medico-chirurgicală  </t>
  </si>
  <si>
    <t xml:space="preserve">1 consultaţie per  persoană pentru fiecare situaţie de urgenţă  </t>
  </si>
  <si>
    <t>5,5 puncte/consultaţie</t>
  </si>
  <si>
    <t>2. Supraveghere şi depistare de boli cu potenţial endemo-epidemic</t>
  </si>
  <si>
    <t>1 consultaţie per persoană pentru fiecare boală cu potenţial endemo-epidemic suspicionată şi confirmată, inclusiv pentru bolnavul TBC nou descoperit activ de medicul de familie</t>
  </si>
  <si>
    <t>3. Monitorizarea evoluţiei sarcinii şi lehuziei</t>
  </si>
  <si>
    <t xml:space="preserve">                                                </t>
  </si>
  <si>
    <t>a) luarea în evidenţă în primul trimestru;</t>
  </si>
  <si>
    <t xml:space="preserve">1 consultaţie          </t>
  </si>
  <si>
    <t xml:space="preserve">5,5 puncte/consultaţie </t>
  </si>
  <si>
    <t>b) supravegherea, lunar, din luna a 3-a până în luna a 7-a;</t>
  </si>
  <si>
    <t>1 consultaţie pentru fiecare lună</t>
  </si>
  <si>
    <t>c) supravegherea, de două ori pe lună, din luna a 7-a până în luna a 9-a inclusiv;</t>
  </si>
  <si>
    <t>2 consultaţii pentru fiecare lună</t>
  </si>
  <si>
    <t>d) urmărirea lehuzei la externarea din maternitate - la domiciliu;</t>
  </si>
  <si>
    <t xml:space="preserve">1 consultaţie la domiciliu  </t>
  </si>
  <si>
    <t xml:space="preserve">15 puncte/consultaţie  </t>
  </si>
  <si>
    <t>e) urmărirea lehuzei la 4 săptămâni de la naştere;</t>
  </si>
  <si>
    <t>1 consultaţie</t>
  </si>
  <si>
    <t>4. Servicii de planificare familială</t>
  </si>
  <si>
    <t xml:space="preserve">2 consultaţii/an calendaristic/persoană   </t>
  </si>
  <si>
    <t>5. Constatarea decesului cu sau fără eliberarea certificatului constatator de deces</t>
  </si>
  <si>
    <t xml:space="preserve">1 examinare la domiciliu              </t>
  </si>
  <si>
    <t xml:space="preserve">15 puncte/examinare pentru constatarea decesului </t>
  </si>
  <si>
    <t>6. Servicii de prevenţie</t>
  </si>
  <si>
    <t>Consultaţia preventivă</t>
  </si>
  <si>
    <t xml:space="preserve">1 consultaţie o dată la 3 ani calendaristici             </t>
  </si>
  <si>
    <t>B. Pachet de bază</t>
  </si>
  <si>
    <t xml:space="preserve">                                                          </t>
  </si>
  <si>
    <t>1. Serviciile medicale preventive şi profilactice acordate asiguraţilor cu vârsta 0 - 18 ani</t>
  </si>
  <si>
    <t xml:space="preserve">                                                    </t>
  </si>
  <si>
    <t>a) - la externarea din maternitate - la domiciliul copilului</t>
  </si>
  <si>
    <t>b) - la 1 lună - la domiciliul copilului</t>
  </si>
  <si>
    <t xml:space="preserve">1 consultaţie la domiciliu          </t>
  </si>
  <si>
    <t>c) - la 2, 4, 6, 9, 12, 15, 18, 24 şi 36 luni</t>
  </si>
  <si>
    <t xml:space="preserve">1 consultaţie pentru fiecare din lunile nominalizate            </t>
  </si>
  <si>
    <t>d) - de la 4 la 18 ani</t>
  </si>
  <si>
    <t xml:space="preserve">1 consultaţie/an/ asigurat    </t>
  </si>
  <si>
    <t>2. Monitorizarea evoluţiei sarcinii şi lăuziei</t>
  </si>
  <si>
    <t xml:space="preserve">1 consultaţie pentru fiecare lună  </t>
  </si>
  <si>
    <t>2 consultaţii pentru  fiecare lună</t>
  </si>
  <si>
    <t xml:space="preserve">1 consultaţie la domiciliu </t>
  </si>
  <si>
    <t>3. Evaluarea riscului individual la adultul asimptomatic</t>
  </si>
  <si>
    <t>a) asiguraţi cu vârsta între 18 şi 39 ani</t>
  </si>
  <si>
    <t xml:space="preserve">2 consultaţii/asigurat o dată la 3 ani calendaristici pentru  completarea riscogramei  </t>
  </si>
  <si>
    <t>b) asiguraţi cu vârsta între 18 şi 39 ani - persoane asimptomatice depistate cu risc înalt</t>
  </si>
  <si>
    <t>c) asiguraţi cu vârsta &gt;40 ani</t>
  </si>
  <si>
    <t>4. Servicii medicale curative</t>
  </si>
  <si>
    <t>a) Consultaţia în caz de boală pentru afecţiuni acute, subacute şi acutizările unor afecţiuni cronice</t>
  </si>
  <si>
    <t>b) Consultaţii periodice pentru îngrijirea generală a asiguraţilor cu boli cronice</t>
  </si>
  <si>
    <t xml:space="preserve">1 consultaţie/asigurat/ lună      </t>
  </si>
  <si>
    <t>c) Management de caz:</t>
  </si>
  <si>
    <t>c.1) evaluarea iniţială a cazului nou</t>
  </si>
  <si>
    <t>c.1.1) evaluarea iniţială a cazului nou de HTA, dislipidemie şi diabet zaharat tip 2</t>
  </si>
  <si>
    <t xml:space="preserve">3 consultaţii ce pot fi acordate într-un interval de maxim 3 luni consecutive;                              </t>
  </si>
  <si>
    <t>c.1.2) evaluarea iniţială a cazului nou de astm bronşic şi boala cronică respiratorie obstructivă - BPOC</t>
  </si>
  <si>
    <t xml:space="preserve">3 consultaţii ce pot fi acordate într-un interval de maxim 3 Luni consecutive;                              </t>
  </si>
  <si>
    <t>5,5 puncte/consultaţie în cadrul evaluării iniţiale a cazului nou; intervalul de 3 luni are ca dată de început data primei consultaţii în cadrul evaluării;</t>
  </si>
  <si>
    <t>c.1.3) evaluarea iniţială a cazului nou de boală cronică de rinichi</t>
  </si>
  <si>
    <t xml:space="preserve">3 consultaţii ce pot fi acordate într-un interval de maxim 3  luni consecutive;                              </t>
  </si>
  <si>
    <t>O singură dată, în trimestrul în care a fost făcută confirmarea</t>
  </si>
  <si>
    <t>Suplimentar 5,5 puncte/ asigurat - caz nou confirmat de medicul de specialitate pentru fiecare dintre serviciile prevăzute la pct. c.1.1), c.1.2) şi c.1.3)</t>
  </si>
  <si>
    <t>c.2) monitorizare pentru una sau mai multe dintre bolile cronice incluse în managementul de caz (HTA, dislipidemie şi diabet zaharat tip 2, astm bronşic şi boala cronică respiratorie obstructivă - BPOC, boală cronică de rinichi)</t>
  </si>
  <si>
    <t xml:space="preserve">2 consultaţii în cadrul - monitorizării managementului de caz      </t>
  </si>
  <si>
    <t>6 puncte/consultaţie în cadrul monitorizării- management de caz; Se raportează fiecare consultaţie odată cu activitatea lunii în care a fost efectuată, iar intervalul maxim între cele 2 consultaţii este de 60 de zile; O nouă monitorizare de management de caz se efectuează după 6 luni consecutive, calculate  faţă de luna în care a  fost efectuată cea de a doua consultaţie din cadrul monitorizării anterioare a managementului de caz.</t>
  </si>
  <si>
    <t>5. Servicii la domiciliu:</t>
  </si>
  <si>
    <t>a) Urgenţă</t>
  </si>
  <si>
    <t xml:space="preserve">1 consultaţie pentru fiecare situaţie de urgenţă            </t>
  </si>
  <si>
    <t>b) Episod acut/subacut/ acutizări ale bolilor cronice</t>
  </si>
  <si>
    <t xml:space="preserve">2 consultaţii/episod      </t>
  </si>
  <si>
    <t>c) Boli cronice</t>
  </si>
  <si>
    <t xml:space="preserve">4 consultaţii/an/asigurat                  </t>
  </si>
  <si>
    <t>d) Management de caz pentru asiguraţii nedeplasabili înscrişi pe lista proprie</t>
  </si>
  <si>
    <t>d.1) evaluarea iniţială a cazului nou</t>
  </si>
  <si>
    <t>d.1.1) evaluarea iniţială a cazului nou de HTA, dislipidemie şi diabet zaharat tip 2</t>
  </si>
  <si>
    <t>3 consultaţii ce pot fi acordate într-un interval de maxim 3 luni consecutive;  intervalul de 3 luni are ca dată de început data primei consultaţii în cadrul evaluării;</t>
  </si>
  <si>
    <t>15,5 puncte/consultaţie în cadrul evaluării iniţiale a cazului nou;</t>
  </si>
  <si>
    <t>d.1.2) evaluarea iniţială a cazului nou de astm bronşic şi boala cronică respiratorie obstructivă - BPOC</t>
  </si>
  <si>
    <t>3 consultaţii ce pot fi acordate într-un interval de maxim 3 luni consecutive;  intervalul de 3 luni   are ca dată de început  data primei consultaţii  în cadrul evaluării</t>
  </si>
  <si>
    <t>d.1.3) evaluarea iniţială a cazului nou de boală cronică de rinichi</t>
  </si>
  <si>
    <t>3 consultaţii ce pot fi acordate într-un interval de maxim 3 luni consecutive; intervalul de 3 luni are ca dată de început data primei consultaţii în cadrul evaluării;</t>
  </si>
  <si>
    <t xml:space="preserve">O singură dată, în trimestrul în care a fost făcută confirmarea                                                        </t>
  </si>
  <si>
    <t>d.2) monitorizare pentru una sau mai multe dintre bolile cronice incluse în managementul de caz (HTA, dislipidemie şi diabet zaharat tip 2, astm bronşic şi boala cronică respiratorie obstructivă - BPOC, boală cronică de rinichi)</t>
  </si>
  <si>
    <t xml:space="preserve">2 consultaţii în cadrul - monitorizării managementului de caz                    </t>
  </si>
  <si>
    <t>e) Constatarea decesului cu sau fără eliberarea certificatului constatator de deces</t>
  </si>
  <si>
    <t>1 examinare la domiciliu</t>
  </si>
  <si>
    <t>PACHETUL DE SERVICII MEDICALE ÎN ASISTENŢA MEDICALĂ PRIMARĂ</t>
  </si>
  <si>
    <t xml:space="preserve">Număr puncte </t>
  </si>
  <si>
    <t xml:space="preserve">Consultaţia de planificare familială               </t>
  </si>
  <si>
    <t>Consultaţia de acupunctură</t>
  </si>
  <si>
    <t>Cură de servicii de acupunctură - 10 zile</t>
  </si>
  <si>
    <t>Lista serviciilor de sănătate conexe actului medical</t>
  </si>
  <si>
    <t>x</t>
  </si>
  <si>
    <t xml:space="preserve">audiogramă*) Include audiometrie tonală liminară şi/sau vocală.                                                                  </t>
  </si>
  <si>
    <t>Tarif decontat pe serviciu pentru medic specialist</t>
  </si>
  <si>
    <t>Tarif decontat pe serviciu pentru medic primar</t>
  </si>
  <si>
    <t xml:space="preserve">Tarif decontat pe serviciu pentru medic </t>
  </si>
  <si>
    <t xml:space="preserve">Determinarea indicelui de presiune gleznă/braţ, respectiv deget/braţ                                  </t>
  </si>
  <si>
    <t>Podoscopie</t>
  </si>
  <si>
    <t xml:space="preserve">Osteodensitometrie segmentară cu ultrasunete          </t>
  </si>
  <si>
    <t>Administrare tratament prin injectarea părţilor moi (intramuscular, intradermic şi subcutanat)</t>
  </si>
  <si>
    <t xml:space="preserve">Mezoterapia - injectare terapeutică paravertebrală şi periarticulară </t>
  </si>
  <si>
    <t xml:space="preserve">Administrare tratament prin puncţie intravenoasă </t>
  </si>
  <si>
    <t>Puncţii şi infiltraţii intraarticulare</t>
  </si>
  <si>
    <t>Blocaje chimice pentru spasticitate (toxină botulinică)</t>
  </si>
  <si>
    <t>PACHETUL DE SERVICII MEDICALE ÎN ASISTENŢA MEDICALĂ AMBULATORIE DE SPECIALITATE PENTRU SPECIALITĂȚI CLINICE</t>
  </si>
  <si>
    <t>Tarif decontat de casa de asigurări de sănătate pentru medic specialist (lei)</t>
  </si>
  <si>
    <t>Tarif decontat de casa de asigurări de sănătate pentru medic primar (lei)</t>
  </si>
  <si>
    <t xml:space="preserve"> Kinetoterapie de grup pe afecţiuni                    </t>
  </si>
  <si>
    <t xml:space="preserve"> Galvanizare                                           </t>
  </si>
  <si>
    <t xml:space="preserve"> Ionizare                                              </t>
  </si>
  <si>
    <t xml:space="preserve"> Curenţi diadinamici                                   </t>
  </si>
  <si>
    <t xml:space="preserve"> Trabert                                               </t>
  </si>
  <si>
    <t xml:space="preserve"> TENS                                                  </t>
  </si>
  <si>
    <t xml:space="preserve"> Curenţi interferenţiali                               </t>
  </si>
  <si>
    <t xml:space="preserve"> Unde scurte                                           </t>
  </si>
  <si>
    <t xml:space="preserve"> Microunde                                             </t>
  </si>
  <si>
    <t xml:space="preserve"> Curenţi de înaltă frecvenţă pulsatilă                 </t>
  </si>
  <si>
    <t xml:space="preserve"> Ultrasunet                                            </t>
  </si>
  <si>
    <t xml:space="preserve"> Combinaţie de ultrasunet cu curenţi de joasă frecvenţă</t>
  </si>
  <si>
    <t xml:space="preserve"> Magnetoterapie                                        </t>
  </si>
  <si>
    <t xml:space="preserve"> Laserterapie                                          </t>
  </si>
  <si>
    <t xml:space="preserve"> Solux                                                 </t>
  </si>
  <si>
    <t xml:space="preserve"> Ultraviolete                                          </t>
  </si>
  <si>
    <t xml:space="preserve"> Curenţi cu impulsuri rectangulare                     </t>
  </si>
  <si>
    <t xml:space="preserve"> Curenţi cu impulsuri exponenţiale                     </t>
  </si>
  <si>
    <t xml:space="preserve"> Contracţia izometrică electrică                       </t>
  </si>
  <si>
    <t xml:space="preserve"> Stimulare electrică funcţională                       </t>
  </si>
  <si>
    <t xml:space="preserve"> Băi Stanger                                           </t>
  </si>
  <si>
    <t xml:space="preserve"> Băi galvanice                                         </t>
  </si>
  <si>
    <t xml:space="preserve"> Duş subacval                                          </t>
  </si>
  <si>
    <t xml:space="preserve"> Aplicaţii cu parafină                                 </t>
  </si>
  <si>
    <t xml:space="preserve"> Băi sau pensulaţii cu parafină                        </t>
  </si>
  <si>
    <t xml:space="preserve"> Masaj regional                                        </t>
  </si>
  <si>
    <t xml:space="preserve"> Masaj segmentar                                       </t>
  </si>
  <si>
    <t xml:space="preserve"> Masaj reflex                                          </t>
  </si>
  <si>
    <t xml:space="preserve"> Limfmasaj                                             </t>
  </si>
  <si>
    <t xml:space="preserve"> Aerosoli individuali                                  </t>
  </si>
  <si>
    <t xml:space="preserve"> Pulverizaţie cameră                                   </t>
  </si>
  <si>
    <t xml:space="preserve"> Hidrokinetoterapie individuală generală               </t>
  </si>
  <si>
    <t xml:space="preserve"> Hidrokinetoterapie parţială                           </t>
  </si>
  <si>
    <t xml:space="preserve"> Kinetoterapie individuală                             </t>
  </si>
  <si>
    <t xml:space="preserve"> Tracţiuni vertebrale şi articulare                    </t>
  </si>
  <si>
    <t xml:space="preserve"> Manipulări vertebrale                                 </t>
  </si>
  <si>
    <t xml:space="preserve"> Manipulări articulaţii periferice                     </t>
  </si>
  <si>
    <t xml:space="preserve"> Kinetoterapie cu aparatură specială cu dispozitive mecanice, electromecanice şi robotizate   </t>
  </si>
  <si>
    <t xml:space="preserve"> Băi minerale (sulfuroase, cloruro-sodice, alcaline)   </t>
  </si>
  <si>
    <t xml:space="preserve"> Băi de plante                                         </t>
  </si>
  <si>
    <t xml:space="preserve"> Băi de dioxid de carbon şi bule                       </t>
  </si>
  <si>
    <t xml:space="preserve"> Băi de nămol                                          </t>
  </si>
  <si>
    <t xml:space="preserve"> Mofete naturale                                       </t>
  </si>
  <si>
    <t xml:space="preserve"> Mofete artificiale                                    </t>
  </si>
  <si>
    <t xml:space="preserve"> Împachetare generală cu nămol                         </t>
  </si>
  <si>
    <t xml:space="preserve"> Împachetare parţială cu nămol                         </t>
  </si>
  <si>
    <t xml:space="preserve"> Aplicaţie de unde de şoc extracorporale               </t>
  </si>
  <si>
    <t xml:space="preserve"> Aplicaţie de oscilaţii profunde                       </t>
  </si>
  <si>
    <t xml:space="preserve"> Speleoterapia/Salinoterapia                           </t>
  </si>
  <si>
    <t>NU depunctare peste 2200</t>
  </si>
  <si>
    <t>Nu spor de zona</t>
  </si>
  <si>
    <t>NOTA: Filmele radiologice şi substanţele folosite sunt incluse în tarife.</t>
  </si>
  <si>
    <t xml:space="preserve">    a) Pentru serviciile prevăzute la poziţiile: 2 - 4, 7, 21, 23, 48, 49, 59, 60, 63, 74, 77, 83, 86, 93 tariful se referă la explorarea unui singur segment anatomic/membru indiferent de numărul de incidenţe recomandate şi efectuate, cu excepţia serviciilor prevăzute la poz. 2, 3, 4, 7, 21 şi 23 pentru care tariful se referă la minim 2 incidenţe. În cazul explorării mai multor segmente/membre, se decontează tariful pentru fiecare dintre acestea;</t>
  </si>
  <si>
    <t xml:space="preserve">    b) Pentru serviciul prevăzut la poziţia 25 tariful se referă la explorarea unui singur segment; casele de asigurări de sănătate vor deconta maximum 3 segmente/CNP/cod unic de asigurare o dată pe an.</t>
  </si>
  <si>
    <t xml:space="preserve">    c) În cazul investigaţiilor CT şi RMN efectuate pentru copii cu vârsta cuprinsă între 0 - 8 ani care necesită efectuarea anesteziei generale şi implicit prezenţa unui medic cu specialitatea ATI, tarifele aferente acestora se vor majora cu 20%. Pentru investigaţiile CT şi RMN prevăzute la poziţiile: 48, 49, 59, 60, 63, 74, 77, 83, 86, 93 la care tariful aferent se referă la explorarea unui singur segment anatomic/membru, în cazul examinării simultane a două sau mai multe segmente anatomice/membre, casele de asigurări de sănătate vor deconta majorarea de 20% aplicată numai la tariful pentru un singur segment, indiferent de câte segmente anatomice se examinează simultan.</t>
  </si>
  <si>
    <t>NOTA:</t>
  </si>
  <si>
    <t xml:space="preserve">    a2) serviciile furnizate de psiholog în specialitatea psihopedagogie specială - logoped:consiliere/intervenţie de psihopedagogie specială - logoped;     </t>
  </si>
  <si>
    <t xml:space="preserve">    c1.1) evaluare psihologică clinică şi psihodiagnostic                     </t>
  </si>
  <si>
    <t xml:space="preserve">    c1.3) consiliere psihologică clinică pentru copii diagnosticaţi cu tulburări din spectrul autist (numai la recomandarea medicului cu specialitatea psihiatrie pediatrică) - într-o metodă psihoterapeutică  aplicabilă copilului diagnosticat cu tulburări din spectrul autist</t>
  </si>
  <si>
    <t>Cod</t>
  </si>
  <si>
    <t>2.</t>
  </si>
  <si>
    <t>4.</t>
  </si>
  <si>
    <t>5.</t>
  </si>
  <si>
    <t>6.</t>
  </si>
  <si>
    <t>7.</t>
  </si>
  <si>
    <t>8.</t>
  </si>
  <si>
    <t>9.</t>
  </si>
  <si>
    <t>11.</t>
  </si>
  <si>
    <t>12.</t>
  </si>
  <si>
    <t>15.</t>
  </si>
  <si>
    <t>16.</t>
  </si>
  <si>
    <t>17.</t>
  </si>
  <si>
    <t>19.</t>
  </si>
  <si>
    <t>21.</t>
  </si>
  <si>
    <t>23.</t>
  </si>
  <si>
    <t>Denumirea analizei de laborator</t>
  </si>
  <si>
    <t xml:space="preserve">Hematologie                                   </t>
  </si>
  <si>
    <t>1.</t>
  </si>
  <si>
    <t xml:space="preserve">Numărătoare reticulocite                                     </t>
  </si>
  <si>
    <t>3.</t>
  </si>
  <si>
    <t xml:space="preserve">Anticorpi specifici anti Rh la gravidă                       </t>
  </si>
  <si>
    <t xml:space="preserve">APTT                                                          </t>
  </si>
  <si>
    <t>10.</t>
  </si>
  <si>
    <t xml:space="preserve">Biochimie - serică şi urinară                       </t>
  </si>
  <si>
    <t>13.</t>
  </si>
  <si>
    <t>14.</t>
  </si>
  <si>
    <t>18.</t>
  </si>
  <si>
    <t>20.</t>
  </si>
  <si>
    <t>22.</t>
  </si>
  <si>
    <t>24.</t>
  </si>
  <si>
    <t>25.</t>
  </si>
  <si>
    <t>26.</t>
  </si>
  <si>
    <t xml:space="preserve">Creatinkinaza CK                                              </t>
  </si>
  <si>
    <t>27.</t>
  </si>
  <si>
    <t>28.</t>
  </si>
  <si>
    <t>29.</t>
  </si>
  <si>
    <t>30.</t>
  </si>
  <si>
    <t>31.</t>
  </si>
  <si>
    <t>32.</t>
  </si>
  <si>
    <t>33.</t>
  </si>
  <si>
    <t>34.</t>
  </si>
  <si>
    <t>35.</t>
  </si>
  <si>
    <t>36.</t>
  </si>
  <si>
    <t>37.</t>
  </si>
  <si>
    <t>38.</t>
  </si>
  <si>
    <t>39.</t>
  </si>
  <si>
    <t>40.</t>
  </si>
  <si>
    <t xml:space="preserve">Imunologie                                 </t>
  </si>
  <si>
    <t>41.</t>
  </si>
  <si>
    <t>42.</t>
  </si>
  <si>
    <t>43.</t>
  </si>
  <si>
    <t xml:space="preserve">Parathormonul seric (PTH)                                     </t>
  </si>
  <si>
    <t>44.</t>
  </si>
  <si>
    <t xml:space="preserve">Hormonul foliculinostimulant FSH                             </t>
  </si>
  <si>
    <t>45.</t>
  </si>
  <si>
    <t xml:space="preserve">Hormonul luteinizant (LH)                                    </t>
  </si>
  <si>
    <t>46.</t>
  </si>
  <si>
    <t xml:space="preserve">Cortizol                                                      </t>
  </si>
  <si>
    <t>47.</t>
  </si>
  <si>
    <t xml:space="preserve">Testosteron                                                  </t>
  </si>
  <si>
    <t>48.</t>
  </si>
  <si>
    <t xml:space="preserve">Estradiol                                                    </t>
  </si>
  <si>
    <t>49.</t>
  </si>
  <si>
    <t xml:space="preserve">Progesteron                                                   </t>
  </si>
  <si>
    <t>50.</t>
  </si>
  <si>
    <t xml:space="preserve">Prolactină                                                   </t>
  </si>
  <si>
    <t>51.</t>
  </si>
  <si>
    <t>52.</t>
  </si>
  <si>
    <t>53.</t>
  </si>
  <si>
    <t>54.</t>
  </si>
  <si>
    <t>55.</t>
  </si>
  <si>
    <t>56.</t>
  </si>
  <si>
    <t>57.</t>
  </si>
  <si>
    <t>58.</t>
  </si>
  <si>
    <t>59.</t>
  </si>
  <si>
    <t xml:space="preserve">Complement seric C3                                          </t>
  </si>
  <si>
    <t>60.</t>
  </si>
  <si>
    <t xml:space="preserve">Complement seric C4                                          </t>
  </si>
  <si>
    <t>61.</t>
  </si>
  <si>
    <t xml:space="preserve">IgG seric                                                    </t>
  </si>
  <si>
    <t>62.</t>
  </si>
  <si>
    <t xml:space="preserve">IgA seric                                                    </t>
  </si>
  <si>
    <t>63.</t>
  </si>
  <si>
    <t xml:space="preserve">IgM seric                                                    </t>
  </si>
  <si>
    <t>64.</t>
  </si>
  <si>
    <t xml:space="preserve">IgE seric                                                    </t>
  </si>
  <si>
    <t>65.</t>
  </si>
  <si>
    <t>66.</t>
  </si>
  <si>
    <t xml:space="preserve">Factor reumatoid                                             </t>
  </si>
  <si>
    <t>67.</t>
  </si>
  <si>
    <t xml:space="preserve">ATPO                                                         </t>
  </si>
  <si>
    <t>68.</t>
  </si>
  <si>
    <t>69.</t>
  </si>
  <si>
    <t xml:space="preserve">Microbiologie                                 </t>
  </si>
  <si>
    <t xml:space="preserve">Exudat faringian                                                            </t>
  </si>
  <si>
    <t>70.</t>
  </si>
  <si>
    <t>71.</t>
  </si>
  <si>
    <t xml:space="preserve">Examen urină                                                                 </t>
  </si>
  <si>
    <t>72.</t>
  </si>
  <si>
    <t xml:space="preserve">Examene materii fecale                                                      </t>
  </si>
  <si>
    <t>73.</t>
  </si>
  <si>
    <t>74.</t>
  </si>
  <si>
    <t>2.50120_1</t>
  </si>
  <si>
    <t>75.</t>
  </si>
  <si>
    <t>76.</t>
  </si>
  <si>
    <t xml:space="preserve">Examene din secreţii vaginale                                               </t>
  </si>
  <si>
    <t>77.</t>
  </si>
  <si>
    <t>78.</t>
  </si>
  <si>
    <t xml:space="preserve">Examene din secreţii uretrale                                                </t>
  </si>
  <si>
    <t>79.</t>
  </si>
  <si>
    <t>80.</t>
  </si>
  <si>
    <t xml:space="preserve">Examene din secreţii otice                                                  </t>
  </si>
  <si>
    <t>81.</t>
  </si>
  <si>
    <t>82.</t>
  </si>
  <si>
    <t xml:space="preserve">Examene din secreţii nazale                                                 </t>
  </si>
  <si>
    <t>83.</t>
  </si>
  <si>
    <t>84.</t>
  </si>
  <si>
    <t>Examene din secreţii conjunctivale</t>
  </si>
  <si>
    <t>85.</t>
  </si>
  <si>
    <t>86.</t>
  </si>
  <si>
    <t xml:space="preserve">Examene din colecţie purulentă                                              </t>
  </si>
  <si>
    <t>87.</t>
  </si>
  <si>
    <t xml:space="preserve">Examen bacteriologic din colecţie purulentă - Examen microscopic nativ şi colorat, cultură şi identificare bacteriană                                   </t>
  </si>
  <si>
    <t>88.</t>
  </si>
  <si>
    <t>2.50120_2</t>
  </si>
  <si>
    <t xml:space="preserve">Examen fungic din colecţie purulentă - Examen microscopic nativ şi colorat, cultură şi identificare fungică </t>
  </si>
  <si>
    <t xml:space="preserve">Testarea sensibilităţii la substanţe antimicrobiene şi antifungice          </t>
  </si>
  <si>
    <t>89.</t>
  </si>
  <si>
    <t>90.</t>
  </si>
  <si>
    <t xml:space="preserve">Examinări histopatologice şi citologice                  </t>
  </si>
  <si>
    <t>91.</t>
  </si>
  <si>
    <t>2.9021_1</t>
  </si>
  <si>
    <t>92.</t>
  </si>
  <si>
    <t>2.9021_2</t>
  </si>
  <si>
    <t>93.</t>
  </si>
  <si>
    <t>2.9010_1</t>
  </si>
  <si>
    <t>94.</t>
  </si>
  <si>
    <t>2.9010_2</t>
  </si>
  <si>
    <t>95.</t>
  </si>
  <si>
    <t>200 lei/set</t>
  </si>
  <si>
    <t>96.</t>
  </si>
  <si>
    <t>Citodiagnostic spută prin incluzii la parafină  (1 - 3 blocuri)</t>
  </si>
  <si>
    <t>97.</t>
  </si>
  <si>
    <t>98.</t>
  </si>
  <si>
    <t xml:space="preserve">Citodiagnostic lichid de puncţie                             </t>
  </si>
  <si>
    <t>Nr. Crt.</t>
  </si>
  <si>
    <t>Tarif decontat de casa de asigurări de sănătate (lei)</t>
  </si>
  <si>
    <t>PACHETUL DE SERVICII MEDICALE DE BAZĂ ÎN ASISTENŢA MEDICALĂ AMBULATORIE DE SPECIALITATE PENTRU SPECIALITĂŢILE PARACLINICE</t>
  </si>
  <si>
    <t>Lista investigaţiilor paraclinice - analize de laborator</t>
  </si>
  <si>
    <t xml:space="preserve"> I. Radiologie - Imagistică medicală                                          </t>
  </si>
  <si>
    <t xml:space="preserve">    A. Investigaţii convenţionale                                            </t>
  </si>
  <si>
    <t xml:space="preserve">       1. Investigaţii cu radiaţii ionizante                                 </t>
  </si>
  <si>
    <t xml:space="preserve">     a) Braţ                                                                </t>
  </si>
  <si>
    <t xml:space="preserve">     b) Cot                                                                 </t>
  </si>
  <si>
    <t xml:space="preserve">     c) Antebraţ                                                             </t>
  </si>
  <si>
    <t xml:space="preserve">     d) Pumn                                                                </t>
  </si>
  <si>
    <t xml:space="preserve">     e) Mână                                                                </t>
  </si>
  <si>
    <t xml:space="preserve">     f) Şold                                                                 </t>
  </si>
  <si>
    <t xml:space="preserve">     g) Coapsă                                                              </t>
  </si>
  <si>
    <t xml:space="preserve">     h) Genunchi                                                            </t>
  </si>
  <si>
    <t xml:space="preserve">     i) Gambă                                                               </t>
  </si>
  <si>
    <t xml:space="preserve">     j) Gleznă                                                              </t>
  </si>
  <si>
    <t xml:space="preserve">     k) Picior                                                              </t>
  </si>
  <si>
    <t xml:space="preserve">     l) Calcaneu                                                            </t>
  </si>
  <si>
    <t xml:space="preserve">Examen radiologic colon dublu contrast  </t>
  </si>
  <si>
    <t xml:space="preserve">Examen radiologic tract urinar (urografie minutată) cu substanţă de contrast  </t>
  </si>
  <si>
    <t xml:space="preserve">Cistografie de reflux cu substanţă de contrast                         </t>
  </si>
  <si>
    <t xml:space="preserve">Pielografie                                                            </t>
  </si>
  <si>
    <t>Examen radiologic retrograd de uretră sau vezică urinară cu substanţă de contrast</t>
  </si>
  <si>
    <t>Examen radiologic uretră, vezică urinară la copil cu substanţă de contrast</t>
  </si>
  <si>
    <t>Examen radiologic uter şi oviduct cu substanţă de contrast</t>
  </si>
  <si>
    <t xml:space="preserve">Radiografie panoramică     </t>
  </si>
  <si>
    <t>- Obligatoriu în baza unui bilet de trimitere investigaţia se efectuează pentru ambii sâni, cu excepţia situaţiilor în care asigurata are mastectomie unilaterală</t>
  </si>
  <si>
    <t>- Tariful se referă la examinarea pentru un sân</t>
  </si>
  <si>
    <t>Sialografia, galactografia sinusuri, fistulografie cu substanţă de contrast</t>
  </si>
  <si>
    <t xml:space="preserve">       2. Investigaţii neiradiante       </t>
  </si>
  <si>
    <t xml:space="preserve">Ecografie de vase (vene)                                               </t>
  </si>
  <si>
    <t xml:space="preserve">Ecografie de vase (artere)                                             </t>
  </si>
  <si>
    <t xml:space="preserve">Ecografie ganglionară                                                   </t>
  </si>
  <si>
    <t xml:space="preserve">Ecografie obstetricală anomalii trimestrul II                          </t>
  </si>
  <si>
    <t xml:space="preserve">Ecografie obstetricală anomalii trimestrul I cu TN                     </t>
  </si>
  <si>
    <t xml:space="preserve">    B. Investigaţii de înaltă performanţă                                    </t>
  </si>
  <si>
    <t xml:space="preserve">CT craniu nativ                                                        </t>
  </si>
  <si>
    <t xml:space="preserve">CT buco-maxilo-facial nativ                                            </t>
  </si>
  <si>
    <t xml:space="preserve">CT regiune gât nativ                                                    </t>
  </si>
  <si>
    <t xml:space="preserve">CT regiune toracică nativ                                              </t>
  </si>
  <si>
    <t xml:space="preserve">CT abdomen nativ                                                       </t>
  </si>
  <si>
    <t xml:space="preserve">CT pelvis nativ                                                         </t>
  </si>
  <si>
    <t xml:space="preserve">CT coloană vertebrală nativ/segment                                    </t>
  </si>
  <si>
    <t xml:space="preserve">CT membre nativ/membru                                                 </t>
  </si>
  <si>
    <t xml:space="preserve">CT mastoidă                                                             </t>
  </si>
  <si>
    <t xml:space="preserve">CT sinusuri                                                            </t>
  </si>
  <si>
    <t xml:space="preserve">CT craniu nativ şi cu substanţă de contrast                            </t>
  </si>
  <si>
    <t xml:space="preserve">CT hipofiză cu substanţă de contrast                                   </t>
  </si>
  <si>
    <t xml:space="preserve">CT buco-maxilo-facial nativ şi cu substanţă de contrast                </t>
  </si>
  <si>
    <t xml:space="preserve">CT regiune gât nativ şi cu substanţă de contrast                       </t>
  </si>
  <si>
    <t xml:space="preserve">CT regiune toracică nativ şi cu substanţă de contrast                  </t>
  </si>
  <si>
    <t xml:space="preserve">CT abdomen nativ şi cu substanţă de contrast administrată intravenos   </t>
  </si>
  <si>
    <t xml:space="preserve">CT pelvis nativ şi cu substanţă de contrast administrată intravenos    </t>
  </si>
  <si>
    <t xml:space="preserve">CT coloană vertebrală nativ şi cu substanţă de contrast administrată intravenos/segment       </t>
  </si>
  <si>
    <t xml:space="preserve">CT membre nativ şi cu substanţă de contrast administrată intravenos/ membru       </t>
  </si>
  <si>
    <t xml:space="preserve">CT ureche internă                                                      </t>
  </si>
  <si>
    <t xml:space="preserve">Uro CT                                                                 </t>
  </si>
  <si>
    <t xml:space="preserve">Angiografie CT membre                                                  </t>
  </si>
  <si>
    <t xml:space="preserve">Angiografie CT craniu                                                  </t>
  </si>
  <si>
    <t xml:space="preserve">Angiografie CT regiune cervicală                                       </t>
  </si>
  <si>
    <t xml:space="preserve">Angiografie CT torace                                                  </t>
  </si>
  <si>
    <t xml:space="preserve">Angiografie CT abdomen                                                 </t>
  </si>
  <si>
    <t xml:space="preserve">Angiografie CT pelvis                                                  </t>
  </si>
  <si>
    <t xml:space="preserve">Angiocoronarografie CT                                                 </t>
  </si>
  <si>
    <t xml:space="preserve">RMN cranio-cerebral nativ                                              </t>
  </si>
  <si>
    <t xml:space="preserve">RMN sinusuri                                                           </t>
  </si>
  <si>
    <t xml:space="preserve">RMN torace nativ                                                        </t>
  </si>
  <si>
    <t xml:space="preserve">RMN gât nativ                                                          </t>
  </si>
  <si>
    <t>RMN regiuni coloana vertebrală (cervicală, toracică, lombosacrată) nativ</t>
  </si>
  <si>
    <t xml:space="preserve">RMN abdominal nativ                                                     </t>
  </si>
  <si>
    <t xml:space="preserve">RMN pelvin nativ                                                       </t>
  </si>
  <si>
    <t xml:space="preserve">RMN extremităţi nativ/segment (genunchi, cot, gleznă etc.)             </t>
  </si>
  <si>
    <t xml:space="preserve">RMN umăr nativ                                                          </t>
  </si>
  <si>
    <t xml:space="preserve">RMN umăr nativ şi cu substanţă de contrast                             </t>
  </si>
  <si>
    <t xml:space="preserve">RMN torace nativ şi cu substanţă de contrast                           </t>
  </si>
  <si>
    <t xml:space="preserve">RMN regiune cervicală nativ şi cu substanţă de contrast                </t>
  </si>
  <si>
    <t xml:space="preserve">RMN cranio-cerebral nativ şi cu substanţă de contrast                  </t>
  </si>
  <si>
    <t xml:space="preserve">RMN regiuni coloana vertebrală (cervicală, toracală, lombosacrată) nativ şi cu substanţă de contrast   </t>
  </si>
  <si>
    <t xml:space="preserve">RMN abdominal nativ şi cu substanţă de contrast                        </t>
  </si>
  <si>
    <t xml:space="preserve">RMN pelvin nativ şi cu substanţă de contrast                           </t>
  </si>
  <si>
    <t xml:space="preserve">RMN extrem. nativ/seg. (genunchi, cot, gleznă etc.) cu substanţă de contrast </t>
  </si>
  <si>
    <t xml:space="preserve">RMN cord nativ                                                          </t>
  </si>
  <si>
    <t xml:space="preserve">RMN cord nativ şi cu substanţă de contrast                                      </t>
  </si>
  <si>
    <t xml:space="preserve">RMN hipofiză cu substanţă de contrast                                  </t>
  </si>
  <si>
    <t xml:space="preserve">Uro RMN cu substanţă de contrast                                        </t>
  </si>
  <si>
    <t xml:space="preserve">Angiografia RMN trunchiuri supraaortice                                </t>
  </si>
  <si>
    <t xml:space="preserve">Angiografia RMN artere renale sau aorta                                </t>
  </si>
  <si>
    <t xml:space="preserve">Angiografie RMN/segment (craniu, abdomen, pelvis, membre etc.)         </t>
  </si>
  <si>
    <t xml:space="preserve">Angiografia carotidiană cu substanţă de contrast                       </t>
  </si>
  <si>
    <t xml:space="preserve">RMN abdominal cu substanţă de contrast şi colangio RMN                 </t>
  </si>
  <si>
    <t xml:space="preserve">Colangio RMN                                                            </t>
  </si>
  <si>
    <t>RMN sâni nativ</t>
  </si>
  <si>
    <t>RMN sâni nativ și cu substanță de contrast</t>
  </si>
  <si>
    <t xml:space="preserve">Scintigrafia renală                                                     </t>
  </si>
  <si>
    <t xml:space="preserve">Scintigrafia osoasă localizată                                          </t>
  </si>
  <si>
    <t xml:space="preserve">Scintigrafia osoasă completă                                           </t>
  </si>
  <si>
    <t xml:space="preserve">Scintigrafia tiroidiană                                                 </t>
  </si>
  <si>
    <t>Nr. crt.</t>
  </si>
  <si>
    <t xml:space="preserve"> </t>
  </si>
  <si>
    <t>Denumire serviciu medical</t>
  </si>
  <si>
    <t xml:space="preserve">                                                     </t>
  </si>
  <si>
    <t>Denumire procedură diagnostică/terapeutică/tratamente/terapii</t>
  </si>
  <si>
    <t>Specialităţi clinice care pot efectua serviciul respectiv</t>
  </si>
  <si>
    <t xml:space="preserve">    A. Proceduri diagnostice simple: punctaj 10 puncte</t>
  </si>
  <si>
    <t>biomicroscopia; gonioscopia; oftalmoscopia*)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</si>
</sst>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Red]\-#,##0\ &quot;lei&quot;"/>
    <numFmt numFmtId="173" formatCode="#,##0.00\ &quot;lei&quot;;[Red]\-#,##0.00\ &quot;lei&quot;"/>
    <numFmt numFmtId="174" formatCode="#,##0.0"/>
    <numFmt numFmtId="175" formatCode="0.0"/>
    <numFmt numFmtId="176" formatCode="0.00_);\(0.00\)"/>
  </numFmts>
  <fonts count="49">
    <font>
      <sz val="11"/>
      <color theme="1"/>
      <name val="Calibri"/>
      <family val="2"/>
    </font>
    <font>
      <sz val="11"/>
      <color indexed="8"/>
      <name val="Calibri"/>
      <family val="2"/>
    </font>
    <font>
      <b/>
      <sz val="12"/>
      <color indexed="8"/>
      <name val="Arial"/>
      <family val="2"/>
    </font>
    <font>
      <sz val="12"/>
      <color indexed="8"/>
      <name val="Arial"/>
      <family val="2"/>
    </font>
    <font>
      <sz val="12"/>
      <name val="Arial"/>
      <family val="2"/>
    </font>
    <font>
      <b/>
      <sz val="12"/>
      <name val="Arial"/>
      <family val="2"/>
    </font>
    <font>
      <b/>
      <sz val="14"/>
      <color indexed="8"/>
      <name val="Arial"/>
      <family val="2"/>
    </font>
    <font>
      <sz val="14"/>
      <color indexed="8"/>
      <name val="Arial"/>
      <family val="2"/>
    </font>
    <font>
      <sz val="14"/>
      <name val="Arial"/>
      <family val="2"/>
    </font>
    <font>
      <b/>
      <sz val="14"/>
      <name val="Arial"/>
      <family val="2"/>
    </font>
    <font>
      <sz val="14"/>
      <color indexed="10"/>
      <name val="Arial"/>
      <family val="2"/>
    </font>
    <font>
      <sz val="12"/>
      <color indexed="60"/>
      <name val="Arial"/>
      <family val="2"/>
    </font>
    <font>
      <b/>
      <u val="single"/>
      <sz val="12"/>
      <name val="Arial"/>
      <family val="2"/>
    </font>
    <font>
      <i/>
      <sz val="12"/>
      <name val="Arial"/>
      <family val="2"/>
    </font>
    <font>
      <strik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style="thin"/>
      <top style="thin"/>
      <bottom/>
    </border>
    <border>
      <left style="thin"/>
      <right/>
      <top/>
      <bottom/>
    </border>
    <border>
      <left style="thin"/>
      <right/>
      <top/>
      <bottom style="thin"/>
    </border>
    <border>
      <left style="thin"/>
      <right style="thin"/>
      <top/>
      <bottom/>
    </border>
    <border>
      <left style="thin"/>
      <right/>
      <top style="thin"/>
      <bottom/>
    </border>
    <border>
      <left style="thin"/>
      <right/>
      <top style="thin"/>
      <bottom style="thin"/>
    </border>
    <border>
      <left/>
      <right/>
      <top style="thin"/>
      <bottom style="thin"/>
    </border>
    <border>
      <left/>
      <right style="thin"/>
      <top style="thin"/>
      <bottom style="thin"/>
    </border>
    <border>
      <left/>
      <right style="thin"/>
      <top/>
      <bottom/>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0" borderId="2" applyNumberFormat="0" applyFill="0" applyAlignment="0" applyProtection="0"/>
    <xf numFmtId="0" fontId="36" fillId="28" borderId="0" applyNumberFormat="0" applyBorder="0" applyAlignment="0" applyProtection="0"/>
    <xf numFmtId="0" fontId="37" fillId="27" borderId="3" applyNumberFormat="0" applyAlignment="0" applyProtection="0"/>
    <xf numFmtId="0" fontId="38" fillId="29" borderId="1" applyNumberFormat="0" applyAlignment="0" applyProtection="0"/>
    <xf numFmtId="0" fontId="39"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xf numFmtId="171" fontId="1" fillId="0" borderId="0" applyFont="0" applyFill="0" applyBorder="0" applyAlignment="0" applyProtection="0"/>
    <xf numFmtId="169" fontId="1" fillId="0" borderId="0" applyFont="0" applyFill="0" applyBorder="0" applyAlignment="0" applyProtection="0"/>
  </cellStyleXfs>
  <cellXfs count="201">
    <xf numFmtId="0" fontId="0" fillId="0" borderId="0" xfId="0" applyFont="1" applyAlignment="1">
      <alignment/>
    </xf>
    <xf numFmtId="0" fontId="3" fillId="0" borderId="0" xfId="0" applyFont="1" applyAlignment="1">
      <alignment horizontal="center"/>
    </xf>
    <xf numFmtId="0" fontId="3" fillId="0" borderId="0" xfId="0" applyFont="1" applyAlignment="1">
      <alignment/>
    </xf>
    <xf numFmtId="0" fontId="3" fillId="0" borderId="0" xfId="0" applyFont="1" applyAlignment="1">
      <alignment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wrapText="1"/>
    </xf>
    <xf numFmtId="0" fontId="2" fillId="0" borderId="10" xfId="0" applyFont="1" applyBorder="1" applyAlignment="1">
      <alignment horizontal="center"/>
    </xf>
    <xf numFmtId="0" fontId="3" fillId="0" borderId="10" xfId="0" applyFont="1" applyBorder="1" applyAlignment="1">
      <alignment horizontal="center"/>
    </xf>
    <xf numFmtId="0" fontId="2" fillId="0" borderId="10" xfId="0" applyFont="1" applyBorder="1" applyAlignment="1">
      <alignment wrapText="1"/>
    </xf>
    <xf numFmtId="0" fontId="3" fillId="0" borderId="10" xfId="0" applyFont="1" applyBorder="1" applyAlignment="1">
      <alignment/>
    </xf>
    <xf numFmtId="0" fontId="3" fillId="0" borderId="10" xfId="0" applyFont="1" applyBorder="1" applyAlignment="1">
      <alignment wrapText="1"/>
    </xf>
    <xf numFmtId="0" fontId="4" fillId="0" borderId="10" xfId="0" applyFont="1" applyBorder="1" applyAlignment="1">
      <alignment wrapText="1"/>
    </xf>
    <xf numFmtId="0" fontId="4" fillId="0" borderId="10" xfId="0" applyFont="1" applyBorder="1" applyAlignment="1">
      <alignment horizontal="left"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0" fontId="5" fillId="0" borderId="10" xfId="0" applyFont="1" applyBorder="1" applyAlignment="1">
      <alignment wrapText="1"/>
    </xf>
    <xf numFmtId="0" fontId="5" fillId="0" borderId="10" xfId="0" applyFont="1" applyBorder="1" applyAlignment="1">
      <alignment horizontal="center"/>
    </xf>
    <xf numFmtId="0" fontId="7" fillId="0" borderId="0" xfId="0" applyFont="1" applyAlignment="1">
      <alignment horizontal="center"/>
    </xf>
    <xf numFmtId="0" fontId="7" fillId="33" borderId="0" xfId="0" applyFont="1" applyFill="1" applyAlignment="1">
      <alignment wrapText="1"/>
    </xf>
    <xf numFmtId="0" fontId="7" fillId="0" borderId="0" xfId="0" applyFont="1" applyAlignment="1">
      <alignment/>
    </xf>
    <xf numFmtId="0" fontId="7" fillId="0" borderId="0" xfId="0" applyFont="1" applyAlignment="1">
      <alignment wrapText="1"/>
    </xf>
    <xf numFmtId="0" fontId="7" fillId="0" borderId="0" xfId="0" applyFont="1" applyAlignment="1">
      <alignment horizontal="left"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wrapText="1"/>
    </xf>
    <xf numFmtId="0" fontId="6" fillId="0" borderId="10" xfId="0" applyFont="1" applyBorder="1" applyAlignment="1">
      <alignment horizontal="center"/>
    </xf>
    <xf numFmtId="174" fontId="8" fillId="0" borderId="10" xfId="0" applyNumberFormat="1" applyFont="1" applyBorder="1" applyAlignment="1">
      <alignment horizontal="center"/>
    </xf>
    <xf numFmtId="174" fontId="7" fillId="0" borderId="10" xfId="0" applyNumberFormat="1" applyFont="1" applyBorder="1" applyAlignment="1">
      <alignment horizontal="center"/>
    </xf>
    <xf numFmtId="0" fontId="7" fillId="0" borderId="10" xfId="0" applyFont="1" applyBorder="1" applyAlignment="1">
      <alignment horizontal="center"/>
    </xf>
    <xf numFmtId="0" fontId="7" fillId="0" borderId="0" xfId="0" applyFont="1" applyAlignment="1">
      <alignment horizontal="center" wrapText="1"/>
    </xf>
    <xf numFmtId="0" fontId="7" fillId="0" borderId="0" xfId="0" applyFont="1" applyBorder="1" applyAlignment="1">
      <alignment horizontal="left" wrapText="1"/>
    </xf>
    <xf numFmtId="0" fontId="6" fillId="0" borderId="10" xfId="0" applyFont="1" applyBorder="1" applyAlignment="1">
      <alignment wrapText="1"/>
    </xf>
    <xf numFmtId="0" fontId="7" fillId="0" borderId="10" xfId="0" applyFont="1" applyBorder="1" applyAlignment="1">
      <alignment horizontal="left" wrapText="1"/>
    </xf>
    <xf numFmtId="0" fontId="7" fillId="0" borderId="10" xfId="0" applyFont="1" applyBorder="1" applyAlignment="1">
      <alignment/>
    </xf>
    <xf numFmtId="0" fontId="7" fillId="0" borderId="10" xfId="0" applyFont="1" applyBorder="1" applyAlignment="1">
      <alignment wrapText="1"/>
    </xf>
    <xf numFmtId="0" fontId="8" fillId="0" borderId="10" xfId="0" applyFont="1" applyBorder="1" applyAlignment="1">
      <alignment wrapText="1"/>
    </xf>
    <xf numFmtId="0" fontId="8" fillId="0" borderId="10" xfId="0" applyFont="1" applyBorder="1" applyAlignment="1">
      <alignment horizontal="left" wrapText="1"/>
    </xf>
    <xf numFmtId="0" fontId="9" fillId="0" borderId="10" xfId="0" applyFont="1" applyBorder="1" applyAlignment="1">
      <alignment horizontal="left" vertical="center" wrapText="1"/>
    </xf>
    <xf numFmtId="0" fontId="8" fillId="0" borderId="10" xfId="0" applyFont="1" applyBorder="1" applyAlignment="1">
      <alignment horizontal="left" vertical="center" wrapText="1"/>
    </xf>
    <xf numFmtId="0" fontId="10" fillId="0" borderId="0" xfId="0" applyFont="1" applyAlignment="1">
      <alignment/>
    </xf>
    <xf numFmtId="0" fontId="9" fillId="0" borderId="10" xfId="0" applyFont="1" applyBorder="1" applyAlignment="1">
      <alignment horizontal="left" vertical="center"/>
    </xf>
    <xf numFmtId="0" fontId="2" fillId="0" borderId="0" xfId="0" applyFont="1" applyFill="1" applyAlignment="1">
      <alignment wrapText="1"/>
    </xf>
    <xf numFmtId="0" fontId="2" fillId="0" borderId="10" xfId="0" applyFont="1" applyFill="1" applyBorder="1" applyAlignment="1">
      <alignment horizontal="center" vertical="center" wrapText="1"/>
    </xf>
    <xf numFmtId="0" fontId="2" fillId="0" borderId="10" xfId="0" applyFont="1" applyFill="1" applyBorder="1" applyAlignment="1">
      <alignment wrapText="1"/>
    </xf>
    <xf numFmtId="0" fontId="2" fillId="0" borderId="10" xfId="0" applyFont="1" applyBorder="1" applyAlignment="1">
      <alignment/>
    </xf>
    <xf numFmtId="0" fontId="3" fillId="0" borderId="10" xfId="0" applyFont="1" applyFill="1" applyBorder="1" applyAlignment="1">
      <alignment wrapText="1"/>
    </xf>
    <xf numFmtId="0" fontId="3" fillId="0" borderId="0" xfId="0" applyFont="1" applyFill="1" applyAlignment="1">
      <alignment horizontal="center"/>
    </xf>
    <xf numFmtId="0" fontId="2" fillId="0" borderId="11" xfId="0" applyFont="1" applyFill="1" applyBorder="1" applyAlignment="1">
      <alignment horizontal="center" wrapText="1"/>
    </xf>
    <xf numFmtId="0" fontId="2" fillId="0" borderId="11" xfId="0" applyFont="1" applyBorder="1" applyAlignment="1">
      <alignment vertical="center" wrapText="1"/>
    </xf>
    <xf numFmtId="0" fontId="3" fillId="0" borderId="0" xfId="0" applyFont="1" applyFill="1" applyAlignment="1">
      <alignment/>
    </xf>
    <xf numFmtId="0" fontId="2" fillId="0" borderId="12" xfId="0" applyFont="1" applyBorder="1" applyAlignment="1">
      <alignment vertical="center" wrapText="1"/>
    </xf>
    <xf numFmtId="0" fontId="3" fillId="0" borderId="0" xfId="0" applyFont="1" applyAlignment="1">
      <alignment horizontal="left"/>
    </xf>
    <xf numFmtId="0" fontId="3" fillId="0" borderId="13" xfId="0" applyFont="1" applyFill="1" applyBorder="1" applyAlignment="1">
      <alignment horizontal="left"/>
    </xf>
    <xf numFmtId="0" fontId="3" fillId="0" borderId="14" xfId="0" applyFont="1" applyFill="1" applyBorder="1" applyAlignment="1">
      <alignment horizontal="left"/>
    </xf>
    <xf numFmtId="0" fontId="2" fillId="0" borderId="15" xfId="0" applyFont="1" applyBorder="1" applyAlignment="1">
      <alignment wrapText="1"/>
    </xf>
    <xf numFmtId="0" fontId="3" fillId="0" borderId="0" xfId="0" applyFont="1" applyFill="1" applyAlignment="1">
      <alignment/>
    </xf>
    <xf numFmtId="0" fontId="2" fillId="0" borderId="16" xfId="0" applyFont="1" applyBorder="1" applyAlignment="1">
      <alignment wrapText="1"/>
    </xf>
    <xf numFmtId="0" fontId="2" fillId="0" borderId="17" xfId="0" applyFont="1" applyBorder="1" applyAlignment="1">
      <alignment/>
    </xf>
    <xf numFmtId="0" fontId="2" fillId="0" borderId="12" xfId="0" applyFont="1" applyBorder="1" applyAlignment="1">
      <alignment/>
    </xf>
    <xf numFmtId="0" fontId="2" fillId="0" borderId="11" xfId="0" applyFont="1" applyBorder="1" applyAlignment="1">
      <alignment/>
    </xf>
    <xf numFmtId="0" fontId="5" fillId="0" borderId="18" xfId="0" applyFont="1" applyFill="1" applyBorder="1" applyAlignment="1">
      <alignment/>
    </xf>
    <xf numFmtId="0" fontId="5" fillId="0" borderId="19" xfId="0" applyFont="1" applyBorder="1" applyAlignment="1">
      <alignment/>
    </xf>
    <xf numFmtId="0" fontId="3" fillId="0" borderId="20" xfId="0" applyFont="1" applyBorder="1" applyAlignment="1">
      <alignment horizontal="center"/>
    </xf>
    <xf numFmtId="0" fontId="3" fillId="0" borderId="21" xfId="0" applyFont="1" applyBorder="1" applyAlignment="1">
      <alignment horizontal="center"/>
    </xf>
    <xf numFmtId="0" fontId="3" fillId="0" borderId="16" xfId="0" applyFont="1" applyBorder="1" applyAlignment="1">
      <alignment horizontal="justify" vertical="center" wrapText="1"/>
    </xf>
    <xf numFmtId="0" fontId="3" fillId="0" borderId="19" xfId="0" applyFont="1" applyBorder="1" applyAlignment="1">
      <alignment horizontal="justify" vertical="center" wrapText="1"/>
    </xf>
    <xf numFmtId="0" fontId="4" fillId="0" borderId="10" xfId="0" applyFont="1" applyBorder="1" applyAlignment="1">
      <alignment horizontal="center"/>
    </xf>
    <xf numFmtId="175" fontId="4" fillId="0" borderId="10" xfId="0" applyNumberFormat="1" applyFont="1" applyBorder="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center"/>
    </xf>
    <xf numFmtId="0" fontId="11" fillId="0" borderId="0" xfId="0" applyFont="1" applyBorder="1" applyAlignment="1">
      <alignment wrapText="1"/>
    </xf>
    <xf numFmtId="0" fontId="11" fillId="0" borderId="0" xfId="0" applyFont="1" applyBorder="1" applyAlignment="1">
      <alignment horizontal="center"/>
    </xf>
    <xf numFmtId="0" fontId="3" fillId="0" borderId="0" xfId="0" applyFont="1" applyBorder="1" applyAlignment="1">
      <alignment horizontal="center"/>
    </xf>
    <xf numFmtId="0" fontId="2" fillId="0" borderId="0" xfId="0" applyFont="1" applyAlignment="1">
      <alignment wrapText="1"/>
    </xf>
    <xf numFmtId="0" fontId="3" fillId="0" borderId="10" xfId="0" applyFont="1" applyBorder="1" applyAlignment="1">
      <alignment horizontal="center" wrapText="1"/>
    </xf>
    <xf numFmtId="0" fontId="4" fillId="0" borderId="10" xfId="0" applyFont="1" applyBorder="1" applyAlignment="1">
      <alignment horizontal="center" wrapText="1"/>
    </xf>
    <xf numFmtId="0" fontId="5" fillId="0" borderId="10" xfId="0" applyFont="1" applyBorder="1" applyAlignment="1">
      <alignment horizontal="left" wrapText="1"/>
    </xf>
    <xf numFmtId="0" fontId="3" fillId="0" borderId="0" xfId="0" applyFont="1" applyBorder="1" applyAlignment="1">
      <alignment/>
    </xf>
    <xf numFmtId="0" fontId="11" fillId="0" borderId="0" xfId="0" applyFont="1" applyAlignment="1">
      <alignment wrapText="1"/>
    </xf>
    <xf numFmtId="0" fontId="11" fillId="0" borderId="0" xfId="0" applyFont="1" applyAlignment="1">
      <alignment horizontal="center"/>
    </xf>
    <xf numFmtId="0" fontId="2" fillId="0" borderId="0" xfId="0" applyFont="1" applyAlignment="1">
      <alignment horizontal="left"/>
    </xf>
    <xf numFmtId="0" fontId="5" fillId="0" borderId="10" xfId="0" applyFont="1" applyBorder="1" applyAlignment="1">
      <alignment horizontal="center" wrapText="1"/>
    </xf>
    <xf numFmtId="0" fontId="2" fillId="0" borderId="0" xfId="0" applyFont="1" applyAlignment="1">
      <alignment horizontal="center"/>
    </xf>
    <xf numFmtId="0" fontId="2" fillId="0" borderId="0" xfId="0" applyFont="1" applyAlignment="1">
      <alignment/>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4" fillId="0" borderId="0" xfId="0" applyFont="1" applyAlignment="1">
      <alignment horizontal="center"/>
    </xf>
    <xf numFmtId="0" fontId="4" fillId="0" borderId="0" xfId="0" applyFont="1" applyAlignment="1">
      <alignment/>
    </xf>
    <xf numFmtId="0" fontId="5" fillId="0" borderId="0" xfId="0" applyFont="1" applyAlignment="1">
      <alignment/>
    </xf>
    <xf numFmtId="0" fontId="5" fillId="0" borderId="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34" borderId="10" xfId="0" applyFont="1" applyFill="1" applyBorder="1" applyAlignment="1">
      <alignment horizontal="right" vertical="center" wrapText="1"/>
    </xf>
    <xf numFmtId="0" fontId="4" fillId="0" borderId="10" xfId="0" applyFont="1" applyBorder="1" applyAlignment="1">
      <alignment horizontal="right" vertical="center" wrapText="1"/>
    </xf>
    <xf numFmtId="0" fontId="4" fillId="0" borderId="0" xfId="0" applyFont="1" applyBorder="1" applyAlignment="1">
      <alignment horizontal="center"/>
    </xf>
    <xf numFmtId="0" fontId="4" fillId="0" borderId="10" xfId="0" applyFont="1" applyBorder="1" applyAlignment="1">
      <alignment/>
    </xf>
    <xf numFmtId="0" fontId="4" fillId="0" borderId="10" xfId="0" applyFont="1" applyBorder="1" applyAlignment="1">
      <alignment vertical="center" wrapText="1"/>
    </xf>
    <xf numFmtId="0" fontId="4" fillId="0" borderId="0" xfId="0" applyFont="1" applyBorder="1" applyAlignment="1">
      <alignment/>
    </xf>
    <xf numFmtId="0" fontId="4" fillId="0" borderId="0" xfId="0" applyFont="1" applyBorder="1" applyAlignment="1">
      <alignment horizontal="right" vertical="center" wrapText="1"/>
    </xf>
    <xf numFmtId="0" fontId="5" fillId="0" borderId="10" xfId="0" applyFont="1" applyBorder="1" applyAlignment="1">
      <alignment/>
    </xf>
    <xf numFmtId="0" fontId="4" fillId="0" borderId="10" xfId="0" applyFont="1" applyFill="1" applyBorder="1" applyAlignment="1">
      <alignment vertical="center" wrapText="1"/>
    </xf>
    <xf numFmtId="0" fontId="4" fillId="0" borderId="0" xfId="0" applyFont="1" applyFill="1" applyBorder="1" applyAlignment="1">
      <alignment horizontal="center"/>
    </xf>
    <xf numFmtId="0" fontId="4" fillId="0" borderId="1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4" fillId="0" borderId="0" xfId="0" applyFont="1" applyFill="1" applyAlignment="1">
      <alignment/>
    </xf>
    <xf numFmtId="172" fontId="5" fillId="0" borderId="0" xfId="0" applyNumberFormat="1" applyFont="1" applyBorder="1" applyAlignment="1">
      <alignment vertical="center" wrapText="1"/>
    </xf>
    <xf numFmtId="172" fontId="5" fillId="0" borderId="10" xfId="0" applyNumberFormat="1" applyFont="1" applyBorder="1" applyAlignment="1">
      <alignment vertical="center" wrapText="1"/>
    </xf>
    <xf numFmtId="172" fontId="5" fillId="0" borderId="10" xfId="0" applyNumberFormat="1" applyFont="1" applyBorder="1" applyAlignment="1">
      <alignment horizontal="center" vertical="center" wrapText="1"/>
    </xf>
    <xf numFmtId="0" fontId="5" fillId="0" borderId="0" xfId="0" applyFont="1" applyBorder="1" applyAlignment="1">
      <alignment wrapText="1"/>
    </xf>
    <xf numFmtId="0" fontId="5" fillId="0" borderId="0" xfId="0" applyFont="1" applyBorder="1" applyAlignment="1">
      <alignment/>
    </xf>
    <xf numFmtId="0" fontId="5" fillId="0" borderId="10" xfId="0" applyFont="1" applyBorder="1" applyAlignment="1">
      <alignment horizontal="center" vertical="center"/>
    </xf>
    <xf numFmtId="0" fontId="5" fillId="0" borderId="10" xfId="0" applyFont="1" applyBorder="1" applyAlignment="1">
      <alignment horizontal="righ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right" vertical="center" wrapText="1"/>
    </xf>
    <xf numFmtId="0" fontId="5" fillId="0" borderId="0" xfId="0" applyFont="1" applyAlignment="1">
      <alignment wrapText="1"/>
    </xf>
    <xf numFmtId="49" fontId="4" fillId="0" borderId="10" xfId="0" applyNumberFormat="1" applyFont="1" applyBorder="1" applyAlignment="1">
      <alignment horizontal="center" vertical="center" wrapText="1"/>
    </xf>
    <xf numFmtId="2" fontId="4" fillId="0" borderId="10" xfId="0" applyNumberFormat="1" applyFont="1" applyBorder="1" applyAlignment="1">
      <alignment horizontal="right" vertical="center" wrapText="1"/>
    </xf>
    <xf numFmtId="2" fontId="5" fillId="0" borderId="10" xfId="0" applyNumberFormat="1" applyFont="1" applyBorder="1" applyAlignment="1">
      <alignment horizontal="right"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right" vertical="center" wrapText="1"/>
    </xf>
    <xf numFmtId="0" fontId="4" fillId="0" borderId="0" xfId="0" applyFont="1" applyAlignment="1">
      <alignment horizontal="left" wrapText="1"/>
    </xf>
    <xf numFmtId="0" fontId="4" fillId="0" borderId="0" xfId="0" applyFont="1" applyAlignment="1">
      <alignment horizontal="center" wrapText="1"/>
    </xf>
    <xf numFmtId="49" fontId="4" fillId="0" borderId="0" xfId="0" applyNumberFormat="1" applyFont="1" applyAlignment="1">
      <alignment horizontal="center" wrapText="1"/>
    </xf>
    <xf numFmtId="0" fontId="4" fillId="0" borderId="0" xfId="0" applyFont="1" applyAlignment="1">
      <alignment horizontal="right" wrapText="1"/>
    </xf>
    <xf numFmtId="0" fontId="2"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14" fillId="34" borderId="10" xfId="0" applyFont="1" applyFill="1" applyBorder="1" applyAlignment="1">
      <alignment horizontal="center" vertical="center" wrapText="1"/>
    </xf>
    <xf numFmtId="0" fontId="4" fillId="0" borderId="11" xfId="0" applyFont="1" applyBorder="1" applyAlignment="1">
      <alignment horizontal="left" vertical="center" wrapText="1"/>
    </xf>
    <xf numFmtId="0" fontId="3" fillId="0" borderId="11" xfId="0" applyFont="1" applyBorder="1" applyAlignment="1">
      <alignment horizontal="center" vertical="center" wrapText="1"/>
    </xf>
    <xf numFmtId="0" fontId="4" fillId="0" borderId="13" xfId="0" applyFont="1" applyBorder="1" applyAlignment="1">
      <alignment horizontal="left" vertical="center" wrapText="1"/>
    </xf>
    <xf numFmtId="0" fontId="3" fillId="0" borderId="14" xfId="0" applyFont="1" applyBorder="1" applyAlignment="1">
      <alignment horizontal="center" vertical="center" wrapText="1"/>
    </xf>
    <xf numFmtId="0" fontId="4" fillId="0" borderId="0" xfId="0" applyFont="1" applyBorder="1" applyAlignment="1">
      <alignment horizontal="left" vertical="center" wrapText="1"/>
    </xf>
    <xf numFmtId="0" fontId="3" fillId="0" borderId="22" xfId="0" applyFont="1" applyBorder="1" applyAlignment="1">
      <alignment horizontal="center" vertical="center" wrapText="1"/>
    </xf>
    <xf numFmtId="0" fontId="4" fillId="0" borderId="23" xfId="0" applyFont="1" applyBorder="1" applyAlignment="1">
      <alignment horizontal="left" vertical="center" wrapText="1"/>
    </xf>
    <xf numFmtId="0" fontId="3" fillId="0" borderId="24" xfId="0" applyFont="1" applyBorder="1" applyAlignment="1">
      <alignment horizontal="center" vertical="center" wrapText="1"/>
    </xf>
    <xf numFmtId="0" fontId="4" fillId="0" borderId="12" xfId="0" applyFont="1" applyBorder="1" applyAlignment="1">
      <alignment horizontal="left" vertical="center" wrapText="1"/>
    </xf>
    <xf numFmtId="0" fontId="3" fillId="0" borderId="12" xfId="0" applyFont="1" applyBorder="1" applyAlignment="1">
      <alignment horizontal="center" vertical="center" wrapText="1"/>
    </xf>
    <xf numFmtId="0" fontId="48" fillId="0" borderId="0" xfId="0" applyFont="1" applyAlignment="1">
      <alignment horizontal="center" vertical="center" wrapText="1"/>
    </xf>
    <xf numFmtId="0" fontId="6" fillId="0" borderId="0" xfId="0" applyFont="1" applyAlignment="1">
      <alignment horizontal="center" vertical="center" wrapText="1"/>
    </xf>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2" fillId="0" borderId="19" xfId="0" applyFont="1" applyFill="1" applyBorder="1" applyAlignment="1">
      <alignment horizontal="center"/>
    </xf>
    <xf numFmtId="0" fontId="2" fillId="0" borderId="20" xfId="0" applyFont="1" applyFill="1" applyBorder="1" applyAlignment="1">
      <alignment horizontal="center"/>
    </xf>
    <xf numFmtId="0" fontId="2" fillId="0" borderId="21" xfId="0" applyFont="1" applyFill="1" applyBorder="1" applyAlignment="1">
      <alignment horizont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3" fillId="0" borderId="20" xfId="0" applyFont="1" applyFill="1" applyBorder="1" applyAlignment="1">
      <alignment horizontal="left"/>
    </xf>
    <xf numFmtId="0" fontId="3" fillId="0" borderId="21" xfId="0" applyFont="1" applyFill="1" applyBorder="1" applyAlignment="1">
      <alignment horizontal="left"/>
    </xf>
    <xf numFmtId="0" fontId="3" fillId="0" borderId="10" xfId="0" applyFont="1" applyBorder="1" applyAlignment="1">
      <alignment horizontal="left" wrapText="1"/>
    </xf>
    <xf numFmtId="0" fontId="3" fillId="0" borderId="16" xfId="0" applyFont="1" applyBorder="1" applyAlignment="1">
      <alignment horizontal="left" wrapText="1"/>
    </xf>
    <xf numFmtId="0" fontId="3" fillId="0" borderId="23" xfId="0" applyFont="1" applyBorder="1" applyAlignment="1">
      <alignment horizontal="left" wrapText="1"/>
    </xf>
    <xf numFmtId="0" fontId="3" fillId="0" borderId="24" xfId="0" applyFont="1" applyBorder="1" applyAlignment="1">
      <alignment horizontal="left" wrapText="1"/>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2" fillId="0" borderId="0" xfId="0" applyFont="1" applyAlignment="1">
      <alignment horizontal="center" wrapText="1"/>
    </xf>
    <xf numFmtId="0" fontId="3" fillId="0" borderId="10" xfId="0" applyFont="1" applyBorder="1" applyAlignment="1">
      <alignment horizontal="left" vertical="center" wrapText="1"/>
    </xf>
    <xf numFmtId="0" fontId="3" fillId="0" borderId="18"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2"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center"/>
    </xf>
    <xf numFmtId="0" fontId="3" fillId="0" borderId="10" xfId="0" applyFont="1" applyBorder="1" applyAlignment="1">
      <alignment horizontal="center" vertical="center" wrapText="1"/>
    </xf>
    <xf numFmtId="173" fontId="3" fillId="0" borderId="10" xfId="0" applyNumberFormat="1" applyFont="1" applyBorder="1" applyAlignment="1">
      <alignment horizontal="center" vertical="center" wrapText="1"/>
    </xf>
    <xf numFmtId="0" fontId="4" fillId="0" borderId="0" xfId="0" applyFont="1" applyAlignment="1">
      <alignment vertical="center" wrapText="1"/>
    </xf>
    <xf numFmtId="0" fontId="5" fillId="0" borderId="0" xfId="0" applyFont="1" applyAlignment="1">
      <alignment horizontal="center" wrapText="1"/>
    </xf>
    <xf numFmtId="0" fontId="5" fillId="0" borderId="23" xfId="0" applyFont="1" applyBorder="1" applyAlignment="1">
      <alignment horizontal="center" vertical="center" wrapText="1"/>
    </xf>
    <xf numFmtId="0" fontId="4" fillId="0" borderId="10" xfId="0" applyFont="1" applyBorder="1" applyAlignment="1" quotePrefix="1">
      <alignment vertical="center" wrapText="1"/>
    </xf>
    <xf numFmtId="0" fontId="4" fillId="0" borderId="10" xfId="0" applyFont="1" applyBorder="1" applyAlignment="1">
      <alignment vertical="center" wrapText="1"/>
    </xf>
    <xf numFmtId="0" fontId="5" fillId="0" borderId="10" xfId="0" applyFont="1" applyBorder="1" applyAlignment="1">
      <alignment horizontal="left" vertical="center" wrapText="1"/>
    </xf>
    <xf numFmtId="0" fontId="5" fillId="0" borderId="0" xfId="0" applyFont="1" applyAlignment="1">
      <alignment horizontal="center" vertical="center" wrapText="1"/>
    </xf>
    <xf numFmtId="0" fontId="5" fillId="0" borderId="23"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H64"/>
  <sheetViews>
    <sheetView zoomScale="89" zoomScaleNormal="89" zoomScalePageLayoutView="0" workbookViewId="0" topLeftCell="B62">
      <selection activeCell="B71" sqref="B71"/>
    </sheetView>
  </sheetViews>
  <sheetFormatPr defaultColWidth="9.140625" defaultRowHeight="15"/>
  <cols>
    <col min="1" max="1" width="70.28125" style="21" customWidth="1"/>
    <col min="2" max="2" width="44.28125" style="22" customWidth="1"/>
    <col min="3" max="3" width="36.28125" style="20" customWidth="1"/>
    <col min="4" max="4" width="23.7109375" style="18" customWidth="1"/>
    <col min="5" max="5" width="19.421875" style="18" customWidth="1"/>
    <col min="6" max="6" width="19.00390625" style="18" customWidth="1"/>
    <col min="7" max="7" width="18.421875" style="18" customWidth="1"/>
    <col min="8" max="8" width="17.00390625" style="20" customWidth="1"/>
    <col min="9" max="16384" width="9.140625" style="20" customWidth="1"/>
  </cols>
  <sheetData>
    <row r="1" spans="1:8" ht="31.5" customHeight="1">
      <c r="A1" s="152" t="s">
        <v>690</v>
      </c>
      <c r="B1" s="152"/>
      <c r="C1" s="152"/>
      <c r="D1" s="152"/>
      <c r="E1" s="152"/>
      <c r="F1" s="152"/>
      <c r="H1" s="19" t="s">
        <v>761</v>
      </c>
    </row>
    <row r="2" ht="36">
      <c r="H2" s="19" t="s">
        <v>762</v>
      </c>
    </row>
    <row r="3" spans="1:6" ht="108">
      <c r="A3" s="23" t="s">
        <v>596</v>
      </c>
      <c r="B3" s="24" t="s">
        <v>600</v>
      </c>
      <c r="C3" s="23" t="s">
        <v>336</v>
      </c>
      <c r="D3" s="25" t="s">
        <v>329</v>
      </c>
      <c r="E3" s="25" t="s">
        <v>330</v>
      </c>
      <c r="F3" s="25" t="s">
        <v>331</v>
      </c>
    </row>
    <row r="4" spans="1:6" ht="36">
      <c r="A4" s="25" t="s">
        <v>328</v>
      </c>
      <c r="B4" s="26" t="s">
        <v>322</v>
      </c>
      <c r="C4" s="25" t="s">
        <v>323</v>
      </c>
      <c r="D4" s="25" t="s">
        <v>332</v>
      </c>
      <c r="E4" s="25" t="s">
        <v>333</v>
      </c>
      <c r="F4" s="25" t="s">
        <v>334</v>
      </c>
    </row>
    <row r="5" spans="1:6" ht="18">
      <c r="A5" s="25" t="s">
        <v>597</v>
      </c>
      <c r="B5" s="27" t="s">
        <v>86</v>
      </c>
      <c r="C5" s="28">
        <v>5.8</v>
      </c>
      <c r="D5" s="28" t="e">
        <f>C5*B5</f>
        <v>#VALUE!</v>
      </c>
      <c r="E5" s="29" t="e">
        <f>D5*1.2</f>
        <v>#VALUE!</v>
      </c>
      <c r="F5" s="29" t="e">
        <f>D5*0.9</f>
        <v>#VALUE!</v>
      </c>
    </row>
    <row r="6" spans="1:6" ht="15" customHeight="1">
      <c r="A6" s="23" t="s">
        <v>598</v>
      </c>
      <c r="B6" s="27" t="s">
        <v>87</v>
      </c>
      <c r="C6" s="28">
        <v>5.8</v>
      </c>
      <c r="D6" s="28" t="e">
        <f>C6*B6</f>
        <v>#VALUE!</v>
      </c>
      <c r="E6" s="29" t="e">
        <f>D6*1.2</f>
        <v>#VALUE!</v>
      </c>
      <c r="F6" s="29" t="e">
        <f>D6*0.9</f>
        <v>#VALUE!</v>
      </c>
    </row>
    <row r="7" spans="1:6" ht="18">
      <c r="A7" s="25" t="s">
        <v>599</v>
      </c>
      <c r="B7" s="27" t="s">
        <v>86</v>
      </c>
      <c r="C7" s="28">
        <v>5.8</v>
      </c>
      <c r="D7" s="28" t="e">
        <f>C7*B7</f>
        <v>#VALUE!</v>
      </c>
      <c r="E7" s="29" t="e">
        <f>D7*1.2</f>
        <v>#VALUE!</v>
      </c>
      <c r="F7" s="29" t="e">
        <f>D7*0.9</f>
        <v>#VALUE!</v>
      </c>
    </row>
    <row r="8" spans="2:5" ht="18">
      <c r="B8" s="30"/>
      <c r="E8" s="31"/>
    </row>
    <row r="9" ht="18">
      <c r="B9" s="30"/>
    </row>
    <row r="10" spans="1:7" ht="102.75" customHeight="1">
      <c r="A10" s="23" t="s">
        <v>1017</v>
      </c>
      <c r="B10" s="23" t="s">
        <v>313</v>
      </c>
      <c r="C10" s="23" t="s">
        <v>335</v>
      </c>
      <c r="D10" s="23" t="s">
        <v>337</v>
      </c>
      <c r="E10" s="23" t="s">
        <v>698</v>
      </c>
      <c r="F10" s="23" t="s">
        <v>699</v>
      </c>
      <c r="G10" s="23" t="s">
        <v>700</v>
      </c>
    </row>
    <row r="11" spans="1:7" ht="54" customHeight="1">
      <c r="A11" s="23" t="s">
        <v>322</v>
      </c>
      <c r="B11" s="23" t="s">
        <v>323</v>
      </c>
      <c r="C11" s="23" t="s">
        <v>324</v>
      </c>
      <c r="D11" s="23" t="s">
        <v>325</v>
      </c>
      <c r="E11" s="23" t="s">
        <v>338</v>
      </c>
      <c r="F11" s="23" t="s">
        <v>339</v>
      </c>
      <c r="G11" s="23" t="s">
        <v>58</v>
      </c>
    </row>
    <row r="12" spans="1:7" ht="18">
      <c r="A12" s="32" t="s">
        <v>603</v>
      </c>
      <c r="B12" s="33"/>
      <c r="C12" s="34"/>
      <c r="D12" s="29"/>
      <c r="E12" s="29"/>
      <c r="F12" s="29"/>
      <c r="G12" s="29"/>
    </row>
    <row r="13" spans="1:7" ht="36">
      <c r="A13" s="32" t="s">
        <v>604</v>
      </c>
      <c r="B13" s="33" t="s">
        <v>605</v>
      </c>
      <c r="C13" s="34" t="s">
        <v>606</v>
      </c>
      <c r="D13" s="29">
        <v>2.8</v>
      </c>
      <c r="E13" s="29">
        <f>D13*5.5</f>
        <v>15.399999999999999</v>
      </c>
      <c r="F13" s="29">
        <f>E13*1.2</f>
        <v>18.479999999999997</v>
      </c>
      <c r="G13" s="29">
        <f>E13*0.9</f>
        <v>13.86</v>
      </c>
    </row>
    <row r="14" spans="1:7" ht="63.75" customHeight="1">
      <c r="A14" s="32" t="s">
        <v>607</v>
      </c>
      <c r="B14" s="33" t="s">
        <v>608</v>
      </c>
      <c r="C14" s="34" t="s">
        <v>606</v>
      </c>
      <c r="D14" s="29">
        <v>2.8</v>
      </c>
      <c r="E14" s="29">
        <f aca="true" t="shared" si="0" ref="E14:E21">D14*5.5</f>
        <v>15.399999999999999</v>
      </c>
      <c r="F14" s="29">
        <f aca="true" t="shared" si="1" ref="F14:F21">E14*1.2</f>
        <v>18.479999999999997</v>
      </c>
      <c r="G14" s="29">
        <f aca="true" t="shared" si="2" ref="G14:G19">E14*0.9</f>
        <v>13.86</v>
      </c>
    </row>
    <row r="15" spans="1:7" ht="18">
      <c r="A15" s="32" t="s">
        <v>609</v>
      </c>
      <c r="B15" s="33" t="s">
        <v>610</v>
      </c>
      <c r="C15" s="34"/>
      <c r="D15" s="29">
        <v>2.8</v>
      </c>
      <c r="E15" s="29">
        <f t="shared" si="0"/>
        <v>15.399999999999999</v>
      </c>
      <c r="F15" s="29">
        <f t="shared" si="1"/>
        <v>18.479999999999997</v>
      </c>
      <c r="G15" s="29">
        <f t="shared" si="2"/>
        <v>13.86</v>
      </c>
    </row>
    <row r="16" spans="1:7" ht="18">
      <c r="A16" s="35" t="s">
        <v>611</v>
      </c>
      <c r="B16" s="33" t="s">
        <v>612</v>
      </c>
      <c r="C16" s="34" t="s">
        <v>613</v>
      </c>
      <c r="D16" s="29">
        <v>2.8</v>
      </c>
      <c r="E16" s="29">
        <f t="shared" si="0"/>
        <v>15.399999999999999</v>
      </c>
      <c r="F16" s="29">
        <f t="shared" si="1"/>
        <v>18.479999999999997</v>
      </c>
      <c r="G16" s="29">
        <f t="shared" si="2"/>
        <v>13.86</v>
      </c>
    </row>
    <row r="17" spans="1:7" ht="36">
      <c r="A17" s="35" t="s">
        <v>614</v>
      </c>
      <c r="B17" s="33" t="s">
        <v>615</v>
      </c>
      <c r="C17" s="34" t="s">
        <v>613</v>
      </c>
      <c r="D17" s="29">
        <v>2.8</v>
      </c>
      <c r="E17" s="29">
        <f t="shared" si="0"/>
        <v>15.399999999999999</v>
      </c>
      <c r="F17" s="29">
        <f t="shared" si="1"/>
        <v>18.479999999999997</v>
      </c>
      <c r="G17" s="29">
        <f t="shared" si="2"/>
        <v>13.86</v>
      </c>
    </row>
    <row r="18" spans="1:7" ht="18.75" customHeight="1">
      <c r="A18" s="35" t="s">
        <v>616</v>
      </c>
      <c r="B18" s="33" t="s">
        <v>617</v>
      </c>
      <c r="C18" s="34" t="s">
        <v>613</v>
      </c>
      <c r="D18" s="29">
        <v>2.8</v>
      </c>
      <c r="E18" s="29">
        <f t="shared" si="0"/>
        <v>15.399999999999999</v>
      </c>
      <c r="F18" s="29">
        <f t="shared" si="1"/>
        <v>18.479999999999997</v>
      </c>
      <c r="G18" s="29">
        <f t="shared" si="2"/>
        <v>13.86</v>
      </c>
    </row>
    <row r="19" spans="1:7" ht="36">
      <c r="A19" s="35" t="s">
        <v>618</v>
      </c>
      <c r="B19" s="33" t="s">
        <v>619</v>
      </c>
      <c r="C19" s="34" t="s">
        <v>620</v>
      </c>
      <c r="D19" s="29">
        <v>2.8</v>
      </c>
      <c r="E19" s="29">
        <f>D19*15</f>
        <v>42</v>
      </c>
      <c r="F19" s="29">
        <f t="shared" si="1"/>
        <v>50.4</v>
      </c>
      <c r="G19" s="29">
        <f t="shared" si="2"/>
        <v>37.800000000000004</v>
      </c>
    </row>
    <row r="20" spans="1:7" ht="18">
      <c r="A20" s="35" t="s">
        <v>621</v>
      </c>
      <c r="B20" s="33" t="s">
        <v>622</v>
      </c>
      <c r="C20" s="34" t="s">
        <v>613</v>
      </c>
      <c r="D20" s="29">
        <v>2.8</v>
      </c>
      <c r="E20" s="29">
        <f t="shared" si="0"/>
        <v>15.399999999999999</v>
      </c>
      <c r="F20" s="29">
        <f t="shared" si="1"/>
        <v>18.479999999999997</v>
      </c>
      <c r="G20" s="29">
        <f>E20*0.9</f>
        <v>13.86</v>
      </c>
    </row>
    <row r="21" spans="1:7" ht="36">
      <c r="A21" s="32" t="s">
        <v>623</v>
      </c>
      <c r="B21" s="33" t="s">
        <v>624</v>
      </c>
      <c r="C21" s="34" t="s">
        <v>606</v>
      </c>
      <c r="D21" s="29">
        <v>2.8</v>
      </c>
      <c r="E21" s="29">
        <f t="shared" si="0"/>
        <v>15.399999999999999</v>
      </c>
      <c r="F21" s="29">
        <f t="shared" si="1"/>
        <v>18.479999999999997</v>
      </c>
      <c r="G21" s="29">
        <f>E21*0.9</f>
        <v>13.86</v>
      </c>
    </row>
    <row r="22" spans="1:7" ht="36">
      <c r="A22" s="32" t="s">
        <v>625</v>
      </c>
      <c r="B22" s="33" t="s">
        <v>626</v>
      </c>
      <c r="C22" s="35" t="s">
        <v>627</v>
      </c>
      <c r="D22" s="29">
        <v>2.8</v>
      </c>
      <c r="E22" s="29">
        <f>D22*15</f>
        <v>42</v>
      </c>
      <c r="F22" s="29">
        <f>E22*1.2</f>
        <v>50.4</v>
      </c>
      <c r="G22" s="29">
        <f>E22*0.9</f>
        <v>37.800000000000004</v>
      </c>
    </row>
    <row r="23" spans="1:7" ht="18">
      <c r="A23" s="32" t="s">
        <v>628</v>
      </c>
      <c r="B23" s="33" t="s">
        <v>562</v>
      </c>
      <c r="C23" s="34"/>
      <c r="D23" s="29"/>
      <c r="E23" s="29"/>
      <c r="F23" s="29"/>
      <c r="G23" s="29"/>
    </row>
    <row r="24" spans="1:7" ht="36">
      <c r="A24" s="35" t="s">
        <v>629</v>
      </c>
      <c r="B24" s="33" t="s">
        <v>630</v>
      </c>
      <c r="C24" s="34" t="s">
        <v>613</v>
      </c>
      <c r="D24" s="29">
        <v>2.8</v>
      </c>
      <c r="E24" s="29">
        <f>D24*5.5</f>
        <v>15.399999999999999</v>
      </c>
      <c r="F24" s="29">
        <f>E24*1.2</f>
        <v>18.479999999999997</v>
      </c>
      <c r="G24" s="29">
        <f>E24*0.9</f>
        <v>13.86</v>
      </c>
    </row>
    <row r="25" spans="1:7" ht="18">
      <c r="A25" s="32" t="s">
        <v>631</v>
      </c>
      <c r="B25" s="33" t="s">
        <v>632</v>
      </c>
      <c r="C25" s="34"/>
      <c r="D25" s="29"/>
      <c r="E25" s="29"/>
      <c r="F25" s="29"/>
      <c r="G25" s="29"/>
    </row>
    <row r="26" spans="1:7" ht="36">
      <c r="A26" s="32" t="s">
        <v>633</v>
      </c>
      <c r="B26" s="33" t="s">
        <v>634</v>
      </c>
      <c r="C26" s="34"/>
      <c r="D26" s="29"/>
      <c r="E26" s="29"/>
      <c r="F26" s="29"/>
      <c r="G26" s="29"/>
    </row>
    <row r="27" spans="1:7" ht="18">
      <c r="A27" s="35" t="s">
        <v>635</v>
      </c>
      <c r="B27" s="33" t="s">
        <v>619</v>
      </c>
      <c r="C27" s="34" t="s">
        <v>620</v>
      </c>
      <c r="D27" s="29">
        <v>2.8</v>
      </c>
      <c r="E27" s="29">
        <f>D27*15</f>
        <v>42</v>
      </c>
      <c r="F27" s="29">
        <f>E27*1.2</f>
        <v>50.4</v>
      </c>
      <c r="G27" s="29">
        <f>E27*0.9</f>
        <v>37.800000000000004</v>
      </c>
    </row>
    <row r="28" spans="1:7" ht="18">
      <c r="A28" s="35" t="s">
        <v>636</v>
      </c>
      <c r="B28" s="33" t="s">
        <v>637</v>
      </c>
      <c r="C28" s="34" t="s">
        <v>620</v>
      </c>
      <c r="D28" s="29">
        <v>2.8</v>
      </c>
      <c r="E28" s="29">
        <f>D28*15</f>
        <v>42</v>
      </c>
      <c r="F28" s="29">
        <f>E28*1.2</f>
        <v>50.4</v>
      </c>
      <c r="G28" s="29">
        <f>E28*0.9</f>
        <v>37.800000000000004</v>
      </c>
    </row>
    <row r="29" spans="1:7" ht="36">
      <c r="A29" s="35" t="s">
        <v>638</v>
      </c>
      <c r="B29" s="33" t="s">
        <v>639</v>
      </c>
      <c r="C29" s="34" t="s">
        <v>613</v>
      </c>
      <c r="D29" s="29">
        <v>2.8</v>
      </c>
      <c r="E29" s="29">
        <f>D29*5.5</f>
        <v>15.399999999999999</v>
      </c>
      <c r="F29" s="29">
        <f>E29*1.2</f>
        <v>18.479999999999997</v>
      </c>
      <c r="G29" s="29">
        <f>E29*0.9</f>
        <v>13.86</v>
      </c>
    </row>
    <row r="30" spans="1:7" ht="18">
      <c r="A30" s="35" t="s">
        <v>640</v>
      </c>
      <c r="B30" s="33" t="s">
        <v>641</v>
      </c>
      <c r="C30" s="34" t="s">
        <v>613</v>
      </c>
      <c r="D30" s="29">
        <v>2.8</v>
      </c>
      <c r="E30" s="29">
        <f>D30*5.5</f>
        <v>15.399999999999999</v>
      </c>
      <c r="F30" s="29">
        <f>E30*1.2</f>
        <v>18.479999999999997</v>
      </c>
      <c r="G30" s="29">
        <f>E30*0.9</f>
        <v>13.86</v>
      </c>
    </row>
    <row r="31" spans="1:7" ht="18">
      <c r="A31" s="32" t="s">
        <v>642</v>
      </c>
      <c r="B31" s="33" t="s">
        <v>562</v>
      </c>
      <c r="C31" s="34"/>
      <c r="D31" s="29"/>
      <c r="E31" s="29"/>
      <c r="F31" s="29"/>
      <c r="G31" s="29"/>
    </row>
    <row r="32" spans="1:7" ht="18">
      <c r="A32" s="35" t="s">
        <v>611</v>
      </c>
      <c r="B32" s="33" t="s">
        <v>622</v>
      </c>
      <c r="C32" s="34" t="s">
        <v>613</v>
      </c>
      <c r="D32" s="29">
        <v>2.8</v>
      </c>
      <c r="E32" s="29">
        <f>D32*5.5</f>
        <v>15.399999999999999</v>
      </c>
      <c r="F32" s="29">
        <f>E32*1.2</f>
        <v>18.479999999999997</v>
      </c>
      <c r="G32" s="29">
        <f>E32*0.9</f>
        <v>13.86</v>
      </c>
    </row>
    <row r="33" spans="1:7" ht="36">
      <c r="A33" s="35" t="s">
        <v>614</v>
      </c>
      <c r="B33" s="33" t="s">
        <v>643</v>
      </c>
      <c r="C33" s="34" t="s">
        <v>613</v>
      </c>
      <c r="D33" s="29">
        <v>2.8</v>
      </c>
      <c r="E33" s="29">
        <f>D33*5.5</f>
        <v>15.399999999999999</v>
      </c>
      <c r="F33" s="29">
        <f>E33*1.2</f>
        <v>18.479999999999997</v>
      </c>
      <c r="G33" s="29">
        <f>E33*0.9</f>
        <v>13.86</v>
      </c>
    </row>
    <row r="34" spans="1:7" ht="36">
      <c r="A34" s="35" t="s">
        <v>616</v>
      </c>
      <c r="B34" s="33" t="s">
        <v>644</v>
      </c>
      <c r="C34" s="34" t="s">
        <v>613</v>
      </c>
      <c r="D34" s="29">
        <v>2.8</v>
      </c>
      <c r="E34" s="29">
        <f>D34*5.5</f>
        <v>15.399999999999999</v>
      </c>
      <c r="F34" s="29">
        <f>E34*1.2</f>
        <v>18.479999999999997</v>
      </c>
      <c r="G34" s="29">
        <f>E34*0.9</f>
        <v>13.86</v>
      </c>
    </row>
    <row r="35" spans="1:7" ht="36">
      <c r="A35" s="35" t="s">
        <v>618</v>
      </c>
      <c r="B35" s="33" t="s">
        <v>645</v>
      </c>
      <c r="C35" s="34" t="s">
        <v>620</v>
      </c>
      <c r="D35" s="29">
        <v>2.8</v>
      </c>
      <c r="E35" s="29">
        <f>D35*15</f>
        <v>42</v>
      </c>
      <c r="F35" s="29">
        <f>E35*1.2</f>
        <v>50.4</v>
      </c>
      <c r="G35" s="29">
        <f>E35*0.9</f>
        <v>37.800000000000004</v>
      </c>
    </row>
    <row r="36" spans="1:7" ht="18">
      <c r="A36" s="35" t="s">
        <v>621</v>
      </c>
      <c r="B36" s="33" t="s">
        <v>612</v>
      </c>
      <c r="C36" s="34" t="s">
        <v>613</v>
      </c>
      <c r="D36" s="29">
        <v>2.8</v>
      </c>
      <c r="E36" s="29">
        <f>D36*5.5</f>
        <v>15.399999999999999</v>
      </c>
      <c r="F36" s="29">
        <f>E36*1.2</f>
        <v>18.479999999999997</v>
      </c>
      <c r="G36" s="29">
        <f>E36*0.9</f>
        <v>13.86</v>
      </c>
    </row>
    <row r="37" spans="1:7" ht="36">
      <c r="A37" s="32" t="s">
        <v>646</v>
      </c>
      <c r="B37" s="33" t="s">
        <v>1016</v>
      </c>
      <c r="C37" s="34"/>
      <c r="D37" s="29"/>
      <c r="E37" s="29"/>
      <c r="F37" s="29"/>
      <c r="G37" s="29"/>
    </row>
    <row r="38" spans="1:7" ht="54">
      <c r="A38" s="35" t="s">
        <v>647</v>
      </c>
      <c r="B38" s="33" t="s">
        <v>648</v>
      </c>
      <c r="C38" s="34" t="s">
        <v>613</v>
      </c>
      <c r="D38" s="29">
        <v>2.8</v>
      </c>
      <c r="E38" s="29">
        <f>D38*5.5</f>
        <v>15.399999999999999</v>
      </c>
      <c r="F38" s="29">
        <f>E38*1.2</f>
        <v>18.479999999999997</v>
      </c>
      <c r="G38" s="29">
        <f>E38*0.9</f>
        <v>13.86</v>
      </c>
    </row>
    <row r="39" spans="1:7" ht="36">
      <c r="A39" s="35" t="s">
        <v>649</v>
      </c>
      <c r="B39" s="33" t="s">
        <v>2</v>
      </c>
      <c r="C39" s="34" t="s">
        <v>613</v>
      </c>
      <c r="D39" s="29">
        <v>2.8</v>
      </c>
      <c r="E39" s="29">
        <f>D39*5.5</f>
        <v>15.399999999999999</v>
      </c>
      <c r="F39" s="29">
        <f>E39*1.2</f>
        <v>18.479999999999997</v>
      </c>
      <c r="G39" s="29">
        <f>E39*0.9</f>
        <v>13.86</v>
      </c>
    </row>
    <row r="40" spans="1:7" ht="36">
      <c r="A40" s="35" t="s">
        <v>650</v>
      </c>
      <c r="B40" s="33" t="s">
        <v>2</v>
      </c>
      <c r="C40" s="34" t="s">
        <v>613</v>
      </c>
      <c r="D40" s="29">
        <v>2.8</v>
      </c>
      <c r="E40" s="29">
        <f>D40*5.5</f>
        <v>15.399999999999999</v>
      </c>
      <c r="F40" s="29">
        <f>E40*1.2</f>
        <v>18.479999999999997</v>
      </c>
      <c r="G40" s="29">
        <f>E40*0.9</f>
        <v>13.86</v>
      </c>
    </row>
    <row r="41" spans="1:7" ht="18">
      <c r="A41" s="32" t="s">
        <v>651</v>
      </c>
      <c r="B41" s="33" t="s">
        <v>1016</v>
      </c>
      <c r="C41" s="34"/>
      <c r="D41" s="29"/>
      <c r="E41" s="29"/>
      <c r="F41" s="29"/>
      <c r="G41" s="29"/>
    </row>
    <row r="42" spans="1:7" ht="36">
      <c r="A42" s="35" t="s">
        <v>652</v>
      </c>
      <c r="B42" s="33" t="s">
        <v>59</v>
      </c>
      <c r="C42" s="35" t="s">
        <v>43</v>
      </c>
      <c r="D42" s="29">
        <v>2.8</v>
      </c>
      <c r="E42" s="29">
        <f>D42*5.5</f>
        <v>15.399999999999999</v>
      </c>
      <c r="F42" s="29">
        <f>E42*1.2</f>
        <v>18.479999999999997</v>
      </c>
      <c r="G42" s="29">
        <f>E42*0.9</f>
        <v>13.86</v>
      </c>
    </row>
    <row r="43" spans="1:7" ht="35.25" customHeight="1">
      <c r="A43" s="35" t="s">
        <v>653</v>
      </c>
      <c r="B43" s="33" t="s">
        <v>654</v>
      </c>
      <c r="C43" s="35" t="s">
        <v>44</v>
      </c>
      <c r="D43" s="29">
        <v>2.8</v>
      </c>
      <c r="E43" s="29">
        <f>D43*5.5</f>
        <v>15.399999999999999</v>
      </c>
      <c r="F43" s="29">
        <f>E43*1.2</f>
        <v>18.479999999999997</v>
      </c>
      <c r="G43" s="29">
        <f>E43*0.9</f>
        <v>13.86</v>
      </c>
    </row>
    <row r="44" spans="1:7" ht="18">
      <c r="A44" s="35" t="s">
        <v>655</v>
      </c>
      <c r="B44" s="33" t="s">
        <v>1018</v>
      </c>
      <c r="C44" s="34"/>
      <c r="D44" s="29"/>
      <c r="E44" s="29"/>
      <c r="F44" s="29"/>
      <c r="G44" s="29"/>
    </row>
    <row r="45" spans="1:7" ht="18">
      <c r="A45" s="35" t="s">
        <v>656</v>
      </c>
      <c r="B45" s="33"/>
      <c r="C45" s="34"/>
      <c r="D45" s="29"/>
      <c r="E45" s="29"/>
      <c r="F45" s="29"/>
      <c r="G45" s="29"/>
    </row>
    <row r="46" spans="1:7" ht="108">
      <c r="A46" s="35" t="s">
        <v>657</v>
      </c>
      <c r="B46" s="33" t="s">
        <v>658</v>
      </c>
      <c r="C46" s="35" t="s">
        <v>317</v>
      </c>
      <c r="D46" s="29">
        <v>2.8</v>
      </c>
      <c r="E46" s="29">
        <f>D46*5.5</f>
        <v>15.399999999999999</v>
      </c>
      <c r="F46" s="29">
        <f>E46*1.2</f>
        <v>18.479999999999997</v>
      </c>
      <c r="G46" s="29">
        <f>E46*0.9</f>
        <v>13.86</v>
      </c>
    </row>
    <row r="47" spans="1:7" ht="81" customHeight="1">
      <c r="A47" s="35" t="s">
        <v>659</v>
      </c>
      <c r="B47" s="33" t="s">
        <v>660</v>
      </c>
      <c r="C47" s="35" t="s">
        <v>661</v>
      </c>
      <c r="D47" s="29">
        <v>2.8</v>
      </c>
      <c r="E47" s="29">
        <f>D47*5.5</f>
        <v>15.399999999999999</v>
      </c>
      <c r="F47" s="29">
        <f>E47*1.2</f>
        <v>18.479999999999997</v>
      </c>
      <c r="G47" s="29">
        <f>E47*0.9</f>
        <v>13.86</v>
      </c>
    </row>
    <row r="48" spans="1:7" ht="82.5" customHeight="1">
      <c r="A48" s="35" t="s">
        <v>662</v>
      </c>
      <c r="B48" s="33" t="s">
        <v>663</v>
      </c>
      <c r="C48" s="35" t="s">
        <v>661</v>
      </c>
      <c r="D48" s="29">
        <v>2.8</v>
      </c>
      <c r="E48" s="29">
        <f>D48*5.5</f>
        <v>15.399999999999999</v>
      </c>
      <c r="F48" s="29">
        <f>E48*1.2</f>
        <v>18.479999999999997</v>
      </c>
      <c r="G48" s="29">
        <f>E48*0.9</f>
        <v>13.86</v>
      </c>
    </row>
    <row r="49" spans="1:7" ht="108">
      <c r="A49" s="35"/>
      <c r="B49" s="33" t="s">
        <v>664</v>
      </c>
      <c r="C49" s="35" t="s">
        <v>665</v>
      </c>
      <c r="D49" s="29">
        <v>2.8</v>
      </c>
      <c r="E49" s="29">
        <f>D49*5.5</f>
        <v>15.399999999999999</v>
      </c>
      <c r="F49" s="29">
        <f>E49*1.2</f>
        <v>18.479999999999997</v>
      </c>
      <c r="G49" s="29">
        <f>E49*0.9</f>
        <v>13.86</v>
      </c>
    </row>
    <row r="50" spans="1:7" ht="324">
      <c r="A50" s="35" t="s">
        <v>666</v>
      </c>
      <c r="B50" s="33" t="s">
        <v>667</v>
      </c>
      <c r="C50" s="35" t="s">
        <v>668</v>
      </c>
      <c r="D50" s="29">
        <v>2.8</v>
      </c>
      <c r="E50" s="29">
        <f>D50*6</f>
        <v>16.799999999999997</v>
      </c>
      <c r="F50" s="29">
        <f>E50*1.2</f>
        <v>20.159999999999997</v>
      </c>
      <c r="G50" s="29">
        <f>E50*0.9</f>
        <v>15.119999999999997</v>
      </c>
    </row>
    <row r="51" spans="1:7" ht="18">
      <c r="A51" s="32" t="s">
        <v>669</v>
      </c>
      <c r="B51" s="33" t="s">
        <v>562</v>
      </c>
      <c r="C51" s="35"/>
      <c r="D51" s="29"/>
      <c r="E51" s="29"/>
      <c r="F51" s="29"/>
      <c r="G51" s="29"/>
    </row>
    <row r="52" spans="1:7" ht="36">
      <c r="A52" s="35" t="s">
        <v>670</v>
      </c>
      <c r="B52" s="33" t="s">
        <v>671</v>
      </c>
      <c r="C52" s="35" t="s">
        <v>340</v>
      </c>
      <c r="D52" s="29">
        <v>2.8</v>
      </c>
      <c r="E52" s="29">
        <f>D52*15</f>
        <v>42</v>
      </c>
      <c r="F52" s="29">
        <f>E52*1.2</f>
        <v>50.4</v>
      </c>
      <c r="G52" s="29">
        <f>E52*0.9</f>
        <v>37.800000000000004</v>
      </c>
    </row>
    <row r="53" spans="1:7" ht="18">
      <c r="A53" s="35" t="s">
        <v>672</v>
      </c>
      <c r="B53" s="33" t="s">
        <v>673</v>
      </c>
      <c r="C53" s="35" t="s">
        <v>341</v>
      </c>
      <c r="D53" s="29">
        <v>2.8</v>
      </c>
      <c r="E53" s="29">
        <f>D53*15</f>
        <v>42</v>
      </c>
      <c r="F53" s="29">
        <f>E53*1.2</f>
        <v>50.4</v>
      </c>
      <c r="G53" s="29">
        <f>E53*0.9</f>
        <v>37.800000000000004</v>
      </c>
    </row>
    <row r="54" spans="1:7" ht="18">
      <c r="A54" s="35" t="s">
        <v>674</v>
      </c>
      <c r="B54" s="33" t="s">
        <v>675</v>
      </c>
      <c r="C54" s="35" t="s">
        <v>342</v>
      </c>
      <c r="D54" s="29">
        <v>2.8</v>
      </c>
      <c r="E54" s="29">
        <f>D54*15</f>
        <v>42</v>
      </c>
      <c r="F54" s="29">
        <f>E54*1.2</f>
        <v>50.4</v>
      </c>
      <c r="G54" s="29">
        <f>E54*0.9</f>
        <v>37.800000000000004</v>
      </c>
    </row>
    <row r="55" spans="1:7" ht="18.75" customHeight="1">
      <c r="A55" s="35" t="s">
        <v>676</v>
      </c>
      <c r="B55" s="33"/>
      <c r="C55" s="35"/>
      <c r="D55" s="29"/>
      <c r="E55" s="29"/>
      <c r="F55" s="29"/>
      <c r="G55" s="29"/>
    </row>
    <row r="56" spans="1:7" ht="18">
      <c r="A56" s="35" t="s">
        <v>677</v>
      </c>
      <c r="B56" s="33"/>
      <c r="C56" s="35"/>
      <c r="D56" s="29"/>
      <c r="E56" s="29"/>
      <c r="F56" s="29"/>
      <c r="G56" s="29"/>
    </row>
    <row r="57" spans="1:7" ht="90">
      <c r="A57" s="35" t="s">
        <v>678</v>
      </c>
      <c r="B57" s="33" t="s">
        <v>679</v>
      </c>
      <c r="C57" s="35" t="s">
        <v>680</v>
      </c>
      <c r="D57" s="29">
        <v>2.8</v>
      </c>
      <c r="E57" s="29">
        <f>D57*15.5</f>
        <v>43.4</v>
      </c>
      <c r="F57" s="29">
        <f aca="true" t="shared" si="3" ref="F57:F64">E57*1.2</f>
        <v>52.08</v>
      </c>
      <c r="G57" s="29">
        <f aca="true" t="shared" si="4" ref="G57:G64">E57*0.9</f>
        <v>39.06</v>
      </c>
    </row>
    <row r="58" spans="1:7" ht="90">
      <c r="A58" s="35" t="s">
        <v>681</v>
      </c>
      <c r="B58" s="33" t="s">
        <v>682</v>
      </c>
      <c r="C58" s="35" t="s">
        <v>680</v>
      </c>
      <c r="D58" s="29">
        <v>2.8</v>
      </c>
      <c r="E58" s="29">
        <f>D58*15.5</f>
        <v>43.4</v>
      </c>
      <c r="F58" s="29">
        <f t="shared" si="3"/>
        <v>52.08</v>
      </c>
      <c r="G58" s="29">
        <f t="shared" si="4"/>
        <v>39.06</v>
      </c>
    </row>
    <row r="59" spans="1:7" ht="90">
      <c r="A59" s="35" t="s">
        <v>683</v>
      </c>
      <c r="B59" s="33" t="s">
        <v>684</v>
      </c>
      <c r="C59" s="35" t="s">
        <v>680</v>
      </c>
      <c r="D59" s="29">
        <v>2.8</v>
      </c>
      <c r="E59" s="29">
        <f>D59*15.5</f>
        <v>43.4</v>
      </c>
      <c r="F59" s="29">
        <f t="shared" si="3"/>
        <v>52.08</v>
      </c>
      <c r="G59" s="29">
        <f t="shared" si="4"/>
        <v>39.06</v>
      </c>
    </row>
    <row r="60" spans="1:7" ht="54">
      <c r="A60" s="35"/>
      <c r="B60" s="33" t="s">
        <v>685</v>
      </c>
      <c r="C60" s="35" t="s">
        <v>343</v>
      </c>
      <c r="D60" s="29">
        <v>2.8</v>
      </c>
      <c r="E60" s="29">
        <f>D60*5.5</f>
        <v>15.399999999999999</v>
      </c>
      <c r="F60" s="29">
        <f t="shared" si="3"/>
        <v>18.479999999999997</v>
      </c>
      <c r="G60" s="29">
        <f t="shared" si="4"/>
        <v>13.86</v>
      </c>
    </row>
    <row r="61" spans="1:7" ht="360">
      <c r="A61" s="35" t="s">
        <v>686</v>
      </c>
      <c r="B61" s="33" t="s">
        <v>687</v>
      </c>
      <c r="C61" s="36" t="s">
        <v>3</v>
      </c>
      <c r="D61" s="29">
        <v>2.8</v>
      </c>
      <c r="E61" s="29">
        <f>D61*16</f>
        <v>44.8</v>
      </c>
      <c r="F61" s="29">
        <f t="shared" si="3"/>
        <v>53.76</v>
      </c>
      <c r="G61" s="29">
        <f t="shared" si="4"/>
        <v>40.32</v>
      </c>
    </row>
    <row r="62" spans="1:7" ht="36">
      <c r="A62" s="36" t="s">
        <v>688</v>
      </c>
      <c r="B62" s="37" t="s">
        <v>689</v>
      </c>
      <c r="C62" s="36" t="s">
        <v>344</v>
      </c>
      <c r="D62" s="29">
        <v>2.8</v>
      </c>
      <c r="E62" s="29">
        <f>D62*15</f>
        <v>42</v>
      </c>
      <c r="F62" s="29">
        <f t="shared" si="3"/>
        <v>50.4</v>
      </c>
      <c r="G62" s="29">
        <f t="shared" si="4"/>
        <v>37.800000000000004</v>
      </c>
    </row>
    <row r="63" spans="1:7" s="40" customFormat="1" ht="72">
      <c r="A63" s="38" t="s">
        <v>354</v>
      </c>
      <c r="B63" s="39" t="s">
        <v>355</v>
      </c>
      <c r="C63" s="39" t="s">
        <v>356</v>
      </c>
      <c r="D63" s="29">
        <v>2.8</v>
      </c>
      <c r="E63" s="29">
        <f>D63*40</f>
        <v>112</v>
      </c>
      <c r="F63" s="29">
        <f t="shared" si="3"/>
        <v>134.4</v>
      </c>
      <c r="G63" s="29">
        <f t="shared" si="4"/>
        <v>100.8</v>
      </c>
    </row>
    <row r="64" spans="1:7" s="40" customFormat="1" ht="72">
      <c r="A64" s="41" t="s">
        <v>357</v>
      </c>
      <c r="B64" s="39" t="s">
        <v>358</v>
      </c>
      <c r="C64" s="39" t="s">
        <v>359</v>
      </c>
      <c r="D64" s="29">
        <v>2.8</v>
      </c>
      <c r="E64" s="29">
        <f>D64*15</f>
        <v>42</v>
      </c>
      <c r="F64" s="29">
        <f t="shared" si="3"/>
        <v>50.4</v>
      </c>
      <c r="G64" s="29">
        <f t="shared" si="4"/>
        <v>37.800000000000004</v>
      </c>
    </row>
  </sheetData>
  <sheetProtection/>
  <mergeCells count="1">
    <mergeCell ref="A1:F1"/>
  </mergeCells>
  <printOptions/>
  <pageMargins left="0.45" right="0.2" top="0.25" bottom="0.25" header="0.05" footer="0.05"/>
  <pageSetup horizontalDpi="600" verticalDpi="600" orientation="portrait" paperSize="9" scale="40" r:id="rId1"/>
</worksheet>
</file>

<file path=xl/worksheets/sheet2.xml><?xml version="1.0" encoding="utf-8"?>
<worksheet xmlns="http://schemas.openxmlformats.org/spreadsheetml/2006/main" xmlns:r="http://schemas.openxmlformats.org/officeDocument/2006/relationships">
  <sheetPr>
    <tabColor rgb="FFFF0000"/>
  </sheetPr>
  <dimension ref="A1:E108"/>
  <sheetViews>
    <sheetView zoomScale="96" zoomScaleNormal="96" zoomScalePageLayoutView="0" workbookViewId="0" topLeftCell="B34">
      <selection activeCell="D31" sqref="D31"/>
    </sheetView>
  </sheetViews>
  <sheetFormatPr defaultColWidth="9.140625" defaultRowHeight="15"/>
  <cols>
    <col min="1" max="1" width="105.00390625" style="3" customWidth="1"/>
    <col min="2" max="2" width="19.28125" style="1" customWidth="1"/>
    <col min="3" max="3" width="18.57421875" style="1" customWidth="1"/>
    <col min="4" max="4" width="16.00390625" style="1" customWidth="1"/>
    <col min="5" max="5" width="27.7109375" style="1" customWidth="1"/>
    <col min="6" max="16384" width="9.140625" style="2" customWidth="1"/>
  </cols>
  <sheetData>
    <row r="1" spans="1:5" ht="27.75" customHeight="1">
      <c r="A1" s="180" t="s">
        <v>709</v>
      </c>
      <c r="B1" s="180"/>
      <c r="C1" s="180"/>
      <c r="D1" s="180"/>
      <c r="E1" s="180"/>
    </row>
    <row r="2" ht="15.75">
      <c r="A2" s="42" t="s">
        <v>293</v>
      </c>
    </row>
    <row r="3" ht="15.75">
      <c r="A3" s="42"/>
    </row>
    <row r="4" spans="1:5" ht="15.75">
      <c r="A4" s="43" t="s">
        <v>601</v>
      </c>
      <c r="B4" s="168" t="s">
        <v>602</v>
      </c>
      <c r="C4" s="169"/>
      <c r="D4" s="169"/>
      <c r="E4" s="170"/>
    </row>
    <row r="5" spans="1:5" ht="15.75">
      <c r="A5" s="43" t="s">
        <v>322</v>
      </c>
      <c r="B5" s="168" t="s">
        <v>323</v>
      </c>
      <c r="C5" s="169"/>
      <c r="D5" s="169"/>
      <c r="E5" s="170"/>
    </row>
    <row r="6" spans="1:5" ht="15.75">
      <c r="A6" s="44" t="s">
        <v>294</v>
      </c>
      <c r="B6" s="10" t="s">
        <v>295</v>
      </c>
      <c r="C6" s="8"/>
      <c r="D6" s="8"/>
      <c r="E6" s="8"/>
    </row>
    <row r="7" spans="1:5" ht="27.75" customHeight="1">
      <c r="A7" s="44" t="s">
        <v>296</v>
      </c>
      <c r="B7" s="181" t="s">
        <v>45</v>
      </c>
      <c r="C7" s="181"/>
      <c r="D7" s="181"/>
      <c r="E7" s="181"/>
    </row>
    <row r="8" spans="1:5" ht="15.75">
      <c r="A8" s="45" t="s">
        <v>300</v>
      </c>
      <c r="B8" s="177"/>
      <c r="C8" s="178"/>
      <c r="D8" s="178"/>
      <c r="E8" s="179"/>
    </row>
    <row r="9" spans="1:5" ht="15">
      <c r="A9" s="46" t="s">
        <v>301</v>
      </c>
      <c r="B9" s="159" t="s">
        <v>298</v>
      </c>
      <c r="C9" s="160"/>
      <c r="D9" s="160"/>
      <c r="E9" s="161"/>
    </row>
    <row r="10" spans="1:5" ht="15">
      <c r="A10" s="46" t="s">
        <v>302</v>
      </c>
      <c r="B10" s="159" t="s">
        <v>299</v>
      </c>
      <c r="C10" s="160"/>
      <c r="D10" s="160"/>
      <c r="E10" s="161"/>
    </row>
    <row r="11" spans="1:2" ht="15.75">
      <c r="A11" s="42"/>
      <c r="B11" s="47"/>
    </row>
    <row r="12" spans="1:2" ht="15.75">
      <c r="A12" s="42" t="s">
        <v>303</v>
      </c>
      <c r="B12" s="47"/>
    </row>
    <row r="13" spans="1:5" ht="15.75">
      <c r="A13" s="48" t="s">
        <v>601</v>
      </c>
      <c r="B13" s="165" t="s">
        <v>602</v>
      </c>
      <c r="C13" s="166"/>
      <c r="D13" s="166"/>
      <c r="E13" s="167"/>
    </row>
    <row r="14" spans="1:5" ht="15.75">
      <c r="A14" s="43" t="s">
        <v>322</v>
      </c>
      <c r="B14" s="168" t="s">
        <v>323</v>
      </c>
      <c r="C14" s="169"/>
      <c r="D14" s="169"/>
      <c r="E14" s="170"/>
    </row>
    <row r="15" spans="1:5" s="50" customFormat="1" ht="15.75">
      <c r="A15" s="49" t="s">
        <v>309</v>
      </c>
      <c r="B15" s="171" t="s">
        <v>60</v>
      </c>
      <c r="C15" s="171"/>
      <c r="D15" s="171"/>
      <c r="E15" s="172"/>
    </row>
    <row r="16" spans="1:5" s="50" customFormat="1" ht="15.75">
      <c r="A16" s="51"/>
      <c r="B16" s="52" t="s">
        <v>61</v>
      </c>
      <c r="C16" s="53"/>
      <c r="D16" s="53"/>
      <c r="E16" s="54"/>
    </row>
    <row r="17" spans="1:5" s="56" customFormat="1" ht="31.5">
      <c r="A17" s="55" t="s">
        <v>308</v>
      </c>
      <c r="B17" s="173" t="s">
        <v>316</v>
      </c>
      <c r="C17" s="173"/>
      <c r="D17" s="173"/>
      <c r="E17" s="173"/>
    </row>
    <row r="18" spans="1:5" s="56" customFormat="1" ht="31.5" customHeight="1">
      <c r="A18" s="57"/>
      <c r="B18" s="174" t="s">
        <v>315</v>
      </c>
      <c r="C18" s="175"/>
      <c r="D18" s="175"/>
      <c r="E18" s="176"/>
    </row>
    <row r="19" spans="1:5" s="56" customFormat="1" ht="28.5" customHeight="1">
      <c r="A19" s="58" t="s">
        <v>304</v>
      </c>
      <c r="B19" s="173" t="s">
        <v>314</v>
      </c>
      <c r="C19" s="173"/>
      <c r="D19" s="173"/>
      <c r="E19" s="173"/>
    </row>
    <row r="20" spans="1:5" s="56" customFormat="1" ht="29.25" customHeight="1">
      <c r="A20" s="59"/>
      <c r="B20" s="174" t="s">
        <v>312</v>
      </c>
      <c r="C20" s="175"/>
      <c r="D20" s="175"/>
      <c r="E20" s="176"/>
    </row>
    <row r="21" spans="1:5" s="56" customFormat="1" ht="29.25" customHeight="1">
      <c r="A21" s="59" t="s">
        <v>305</v>
      </c>
      <c r="B21" s="174" t="s">
        <v>311</v>
      </c>
      <c r="C21" s="175"/>
      <c r="D21" s="175"/>
      <c r="E21" s="176"/>
    </row>
    <row r="22" spans="1:5" ht="15.75">
      <c r="A22" s="60" t="s">
        <v>306</v>
      </c>
      <c r="B22" s="182" t="s">
        <v>310</v>
      </c>
      <c r="C22" s="183"/>
      <c r="D22" s="183"/>
      <c r="E22" s="184"/>
    </row>
    <row r="23" spans="1:5" s="56" customFormat="1" ht="42.75" customHeight="1">
      <c r="A23" s="61" t="s">
        <v>88</v>
      </c>
      <c r="B23" s="156" t="s">
        <v>62</v>
      </c>
      <c r="C23" s="157"/>
      <c r="D23" s="157"/>
      <c r="E23" s="158"/>
    </row>
    <row r="24" spans="1:5" ht="15.75">
      <c r="A24" s="62" t="s">
        <v>9</v>
      </c>
      <c r="B24" s="63"/>
      <c r="C24" s="63"/>
      <c r="D24" s="63"/>
      <c r="E24" s="64"/>
    </row>
    <row r="25" spans="1:5" ht="15">
      <c r="A25" s="65" t="s">
        <v>297</v>
      </c>
      <c r="B25" s="153" t="s">
        <v>298</v>
      </c>
      <c r="C25" s="154"/>
      <c r="D25" s="154"/>
      <c r="E25" s="155"/>
    </row>
    <row r="26" spans="1:5" ht="15">
      <c r="A26" s="66" t="s">
        <v>307</v>
      </c>
      <c r="B26" s="162" t="s">
        <v>299</v>
      </c>
      <c r="C26" s="163"/>
      <c r="D26" s="163"/>
      <c r="E26" s="164"/>
    </row>
    <row r="28" spans="1:5" ht="142.5" customHeight="1">
      <c r="A28" s="5" t="s">
        <v>1017</v>
      </c>
      <c r="B28" s="4" t="s">
        <v>691</v>
      </c>
      <c r="C28" s="4" t="s">
        <v>337</v>
      </c>
      <c r="D28" s="4" t="s">
        <v>710</v>
      </c>
      <c r="E28" s="4" t="s">
        <v>711</v>
      </c>
    </row>
    <row r="29" spans="1:5" ht="30" customHeight="1">
      <c r="A29" s="5" t="s">
        <v>322</v>
      </c>
      <c r="B29" s="4" t="s">
        <v>323</v>
      </c>
      <c r="C29" s="4" t="s">
        <v>324</v>
      </c>
      <c r="D29" s="4" t="s">
        <v>345</v>
      </c>
      <c r="E29" s="4" t="s">
        <v>346</v>
      </c>
    </row>
    <row r="30" spans="1:5" ht="32.25" customHeight="1">
      <c r="A30" s="12" t="s">
        <v>4</v>
      </c>
      <c r="B30" s="67" t="s">
        <v>89</v>
      </c>
      <c r="C30" s="67">
        <v>2.8</v>
      </c>
      <c r="D30" s="67" t="e">
        <f>B30*C30</f>
        <v>#VALUE!</v>
      </c>
      <c r="E30" s="68" t="e">
        <f>D30*1.2</f>
        <v>#VALUE!</v>
      </c>
    </row>
    <row r="31" spans="1:5" ht="32.25" customHeight="1">
      <c r="A31" s="12" t="s">
        <v>5</v>
      </c>
      <c r="B31" s="67" t="s">
        <v>90</v>
      </c>
      <c r="C31" s="67">
        <v>2.8</v>
      </c>
      <c r="D31" s="67" t="e">
        <f>B31*C31</f>
        <v>#VALUE!</v>
      </c>
      <c r="E31" s="68" t="e">
        <f aca="true" t="shared" si="0" ref="E31:E43">D31*1.2</f>
        <v>#VALUE!</v>
      </c>
    </row>
    <row r="32" spans="1:5" ht="32.25" customHeight="1">
      <c r="A32" s="12" t="s">
        <v>10</v>
      </c>
      <c r="B32" s="67" t="s">
        <v>91</v>
      </c>
      <c r="C32" s="67">
        <v>2.8</v>
      </c>
      <c r="D32" s="67" t="e">
        <f aca="true" t="shared" si="1" ref="D32:D43">B32*C32</f>
        <v>#VALUE!</v>
      </c>
      <c r="E32" s="68" t="e">
        <f t="shared" si="0"/>
        <v>#VALUE!</v>
      </c>
    </row>
    <row r="33" spans="1:5" ht="32.25" customHeight="1">
      <c r="A33" s="12" t="s">
        <v>318</v>
      </c>
      <c r="B33" s="67" t="s">
        <v>92</v>
      </c>
      <c r="C33" s="67">
        <v>2.8</v>
      </c>
      <c r="D33" s="67" t="e">
        <f t="shared" si="1"/>
        <v>#VALUE!</v>
      </c>
      <c r="E33" s="68" t="e">
        <f t="shared" si="0"/>
        <v>#VALUE!</v>
      </c>
    </row>
    <row r="34" spans="1:5" ht="32.25" customHeight="1">
      <c r="A34" s="12" t="s">
        <v>319</v>
      </c>
      <c r="B34" s="67" t="s">
        <v>93</v>
      </c>
      <c r="C34" s="67">
        <v>2.8</v>
      </c>
      <c r="D34" s="67" t="e">
        <f t="shared" si="1"/>
        <v>#VALUE!</v>
      </c>
      <c r="E34" s="68" t="e">
        <f t="shared" si="0"/>
        <v>#VALUE!</v>
      </c>
    </row>
    <row r="35" spans="1:5" ht="32.25" customHeight="1">
      <c r="A35" s="12" t="s">
        <v>692</v>
      </c>
      <c r="B35" s="67" t="s">
        <v>92</v>
      </c>
      <c r="C35" s="67">
        <v>2.8</v>
      </c>
      <c r="D35" s="67" t="e">
        <f t="shared" si="1"/>
        <v>#VALUE!</v>
      </c>
      <c r="E35" s="68" t="e">
        <f t="shared" si="0"/>
        <v>#VALUE!</v>
      </c>
    </row>
    <row r="36" spans="1:5" ht="32.25" customHeight="1">
      <c r="A36" s="12" t="s">
        <v>6</v>
      </c>
      <c r="B36" s="67" t="s">
        <v>94</v>
      </c>
      <c r="C36" s="67">
        <v>2.8</v>
      </c>
      <c r="D36" s="67" t="e">
        <f t="shared" si="1"/>
        <v>#VALUE!</v>
      </c>
      <c r="E36" s="68" t="e">
        <f t="shared" si="0"/>
        <v>#VALUE!</v>
      </c>
    </row>
    <row r="37" spans="1:5" ht="32.25" customHeight="1">
      <c r="A37" s="12" t="s">
        <v>320</v>
      </c>
      <c r="B37" s="67" t="s">
        <v>95</v>
      </c>
      <c r="C37" s="67">
        <v>2.8</v>
      </c>
      <c r="D37" s="67" t="e">
        <f t="shared" si="1"/>
        <v>#VALUE!</v>
      </c>
      <c r="E37" s="68" t="e">
        <f t="shared" si="0"/>
        <v>#VALUE!</v>
      </c>
    </row>
    <row r="38" spans="1:5" ht="32.25" customHeight="1">
      <c r="A38" s="69" t="s">
        <v>321</v>
      </c>
      <c r="B38" s="70" t="s">
        <v>94</v>
      </c>
      <c r="C38" s="67">
        <v>2.8</v>
      </c>
      <c r="D38" s="67" t="e">
        <f t="shared" si="1"/>
        <v>#VALUE!</v>
      </c>
      <c r="E38" s="68" t="e">
        <f t="shared" si="0"/>
        <v>#VALUE!</v>
      </c>
    </row>
    <row r="39" spans="1:5" ht="32.25" customHeight="1">
      <c r="A39" s="69" t="s">
        <v>289</v>
      </c>
      <c r="B39" s="70" t="s">
        <v>96</v>
      </c>
      <c r="C39" s="67">
        <v>2.8</v>
      </c>
      <c r="D39" s="67" t="e">
        <f t="shared" si="1"/>
        <v>#VALUE!</v>
      </c>
      <c r="E39" s="68" t="e">
        <f t="shared" si="0"/>
        <v>#VALUE!</v>
      </c>
    </row>
    <row r="40" spans="1:5" ht="32.25" customHeight="1">
      <c r="A40" s="69" t="s">
        <v>290</v>
      </c>
      <c r="B40" s="70" t="s">
        <v>97</v>
      </c>
      <c r="C40" s="67">
        <v>2.8</v>
      </c>
      <c r="D40" s="67" t="e">
        <f t="shared" si="1"/>
        <v>#VALUE!</v>
      </c>
      <c r="E40" s="68" t="e">
        <f t="shared" si="0"/>
        <v>#VALUE!</v>
      </c>
    </row>
    <row r="41" spans="1:5" ht="32.25" customHeight="1">
      <c r="A41" s="69" t="s">
        <v>291</v>
      </c>
      <c r="B41" s="70" t="s">
        <v>98</v>
      </c>
      <c r="C41" s="67">
        <v>2.8</v>
      </c>
      <c r="D41" s="67" t="e">
        <f t="shared" si="1"/>
        <v>#VALUE!</v>
      </c>
      <c r="E41" s="68" t="e">
        <f t="shared" si="0"/>
        <v>#VALUE!</v>
      </c>
    </row>
    <row r="42" spans="1:5" ht="32.25" customHeight="1">
      <c r="A42" s="69" t="s">
        <v>292</v>
      </c>
      <c r="B42" s="70" t="s">
        <v>99</v>
      </c>
      <c r="C42" s="67">
        <v>2.8</v>
      </c>
      <c r="D42" s="67" t="e">
        <f t="shared" si="1"/>
        <v>#VALUE!</v>
      </c>
      <c r="E42" s="68" t="e">
        <f t="shared" si="0"/>
        <v>#VALUE!</v>
      </c>
    </row>
    <row r="43" spans="1:5" ht="32.25" customHeight="1">
      <c r="A43" s="12" t="s">
        <v>100</v>
      </c>
      <c r="B43" s="67">
        <v>18</v>
      </c>
      <c r="C43" s="67">
        <v>2.8</v>
      </c>
      <c r="D43" s="67">
        <f t="shared" si="1"/>
        <v>50.4</v>
      </c>
      <c r="E43" s="68">
        <f t="shared" si="0"/>
        <v>60.48</v>
      </c>
    </row>
    <row r="44" spans="1:5" ht="15">
      <c r="A44" s="71"/>
      <c r="B44" s="72"/>
      <c r="C44" s="73"/>
      <c r="D44" s="73"/>
      <c r="E44" s="73"/>
    </row>
    <row r="47" ht="15.75">
      <c r="A47" s="74" t="s">
        <v>276</v>
      </c>
    </row>
    <row r="48" spans="1:4" ht="112.5" customHeight="1">
      <c r="A48" s="4" t="s">
        <v>695</v>
      </c>
      <c r="B48" s="4" t="s">
        <v>691</v>
      </c>
      <c r="C48" s="4" t="s">
        <v>337</v>
      </c>
      <c r="D48" s="4" t="s">
        <v>918</v>
      </c>
    </row>
    <row r="49" spans="1:4" ht="15.75">
      <c r="A49" s="4" t="s">
        <v>322</v>
      </c>
      <c r="B49" s="4" t="s">
        <v>323</v>
      </c>
      <c r="C49" s="4" t="s">
        <v>324</v>
      </c>
      <c r="D49" s="4" t="s">
        <v>345</v>
      </c>
    </row>
    <row r="50" spans="1:4" ht="15.75">
      <c r="A50" s="9" t="s">
        <v>563</v>
      </c>
      <c r="B50" s="75"/>
      <c r="C50" s="75"/>
      <c r="D50" s="75"/>
    </row>
    <row r="51" spans="1:4" ht="16.5" customHeight="1">
      <c r="A51" s="11" t="s">
        <v>564</v>
      </c>
      <c r="B51" s="75" t="s">
        <v>696</v>
      </c>
      <c r="C51" s="75"/>
      <c r="D51" s="75"/>
    </row>
    <row r="52" spans="1:4" ht="15">
      <c r="A52" s="11" t="s">
        <v>565</v>
      </c>
      <c r="B52" s="75" t="s">
        <v>566</v>
      </c>
      <c r="C52" s="75">
        <v>2.8</v>
      </c>
      <c r="D52" s="75">
        <f>C52*30</f>
        <v>84</v>
      </c>
    </row>
    <row r="53" spans="1:4" ht="15">
      <c r="A53" s="11" t="s">
        <v>567</v>
      </c>
      <c r="B53" s="75" t="s">
        <v>566</v>
      </c>
      <c r="C53" s="75">
        <v>2.8</v>
      </c>
      <c r="D53" s="75">
        <f>C53*30</f>
        <v>84</v>
      </c>
    </row>
    <row r="54" spans="1:4" ht="15">
      <c r="A54" s="11" t="s">
        <v>568</v>
      </c>
      <c r="B54" s="75" t="s">
        <v>566</v>
      </c>
      <c r="C54" s="75">
        <v>2.8</v>
      </c>
      <c r="D54" s="75">
        <f>C54*30</f>
        <v>84</v>
      </c>
    </row>
    <row r="55" spans="1:4" ht="30">
      <c r="A55" s="11" t="s">
        <v>768</v>
      </c>
      <c r="B55" s="75" t="s">
        <v>569</v>
      </c>
      <c r="C55" s="75">
        <v>2.8</v>
      </c>
      <c r="D55" s="75">
        <f>C55*15</f>
        <v>42</v>
      </c>
    </row>
    <row r="56" spans="1:4" ht="30">
      <c r="A56" s="11" t="s">
        <v>570</v>
      </c>
      <c r="B56" s="75" t="s">
        <v>696</v>
      </c>
      <c r="C56" s="75"/>
      <c r="D56" s="75"/>
    </row>
    <row r="57" spans="1:4" ht="15">
      <c r="A57" s="11" t="s">
        <v>571</v>
      </c>
      <c r="B57" s="75" t="s">
        <v>566</v>
      </c>
      <c r="C57" s="75">
        <v>2.8</v>
      </c>
      <c r="D57" s="75">
        <f>C57*30</f>
        <v>84</v>
      </c>
    </row>
    <row r="58" spans="1:4" ht="15">
      <c r="A58" s="11" t="s">
        <v>572</v>
      </c>
      <c r="B58" s="75" t="s">
        <v>569</v>
      </c>
      <c r="C58" s="75">
        <v>2.8</v>
      </c>
      <c r="D58" s="75">
        <f>C58*15</f>
        <v>42</v>
      </c>
    </row>
    <row r="59" spans="1:4" ht="30">
      <c r="A59" s="11" t="s">
        <v>573</v>
      </c>
      <c r="B59" s="75" t="s">
        <v>569</v>
      </c>
      <c r="C59" s="75">
        <v>2.8</v>
      </c>
      <c r="D59" s="75">
        <f>C59*15</f>
        <v>42</v>
      </c>
    </row>
    <row r="60" spans="1:4" ht="15.75">
      <c r="A60" s="9" t="s">
        <v>574</v>
      </c>
      <c r="B60" s="75"/>
      <c r="C60" s="75"/>
      <c r="D60" s="75"/>
    </row>
    <row r="61" spans="1:4" ht="30">
      <c r="A61" s="11" t="s">
        <v>575</v>
      </c>
      <c r="B61" s="75" t="s">
        <v>696</v>
      </c>
      <c r="C61" s="75"/>
      <c r="D61" s="75"/>
    </row>
    <row r="62" spans="1:4" ht="15">
      <c r="A62" s="11" t="s">
        <v>576</v>
      </c>
      <c r="B62" s="75" t="s">
        <v>566</v>
      </c>
      <c r="C62" s="75">
        <v>2.8</v>
      </c>
      <c r="D62" s="75">
        <f>C62*30</f>
        <v>84</v>
      </c>
    </row>
    <row r="63" spans="1:4" ht="15">
      <c r="A63" s="11" t="s">
        <v>577</v>
      </c>
      <c r="B63" s="75" t="s">
        <v>566</v>
      </c>
      <c r="C63" s="75">
        <v>2.8</v>
      </c>
      <c r="D63" s="75">
        <f>C63*30</f>
        <v>84</v>
      </c>
    </row>
    <row r="64" spans="1:5" ht="15">
      <c r="A64" s="11" t="s">
        <v>578</v>
      </c>
      <c r="B64" s="75"/>
      <c r="C64" s="75"/>
      <c r="D64" s="75"/>
      <c r="E64" s="2"/>
    </row>
    <row r="65" spans="1:5" ht="15">
      <c r="A65" s="11" t="s">
        <v>281</v>
      </c>
      <c r="B65" s="75" t="s">
        <v>569</v>
      </c>
      <c r="C65" s="75">
        <v>2.8</v>
      </c>
      <c r="D65" s="75">
        <f>C65*15</f>
        <v>42</v>
      </c>
      <c r="E65" s="2"/>
    </row>
    <row r="66" spans="1:5" ht="15">
      <c r="A66" s="11" t="s">
        <v>579</v>
      </c>
      <c r="B66" s="75" t="s">
        <v>569</v>
      </c>
      <c r="C66" s="75">
        <v>2.8</v>
      </c>
      <c r="D66" s="75">
        <f>C66*15</f>
        <v>42</v>
      </c>
      <c r="E66" s="2"/>
    </row>
    <row r="67" spans="1:5" ht="15.75">
      <c r="A67" s="16" t="s">
        <v>7</v>
      </c>
      <c r="B67" s="75"/>
      <c r="C67" s="75"/>
      <c r="D67" s="75"/>
      <c r="E67" s="2"/>
    </row>
    <row r="68" spans="1:5" ht="30">
      <c r="A68" s="11" t="s">
        <v>580</v>
      </c>
      <c r="B68" s="75" t="s">
        <v>696</v>
      </c>
      <c r="C68" s="75"/>
      <c r="D68" s="75"/>
      <c r="E68" s="2"/>
    </row>
    <row r="69" spans="1:5" ht="15">
      <c r="A69" s="11" t="s">
        <v>769</v>
      </c>
      <c r="B69" s="75" t="s">
        <v>566</v>
      </c>
      <c r="C69" s="75">
        <v>2.8</v>
      </c>
      <c r="D69" s="75">
        <f>C69*30</f>
        <v>84</v>
      </c>
      <c r="E69" s="2"/>
    </row>
    <row r="70" spans="1:5" ht="15">
      <c r="A70" s="11" t="s">
        <v>46</v>
      </c>
      <c r="B70" s="75" t="s">
        <v>566</v>
      </c>
      <c r="C70" s="75">
        <v>2.8</v>
      </c>
      <c r="D70" s="75">
        <f>C70*30</f>
        <v>84</v>
      </c>
      <c r="E70" s="2"/>
    </row>
    <row r="71" spans="1:5" ht="45">
      <c r="A71" s="11" t="s">
        <v>770</v>
      </c>
      <c r="B71" s="75" t="s">
        <v>566</v>
      </c>
      <c r="C71" s="75">
        <v>2.8</v>
      </c>
      <c r="D71" s="75">
        <f>C71*30</f>
        <v>84</v>
      </c>
      <c r="E71" s="2"/>
    </row>
    <row r="72" spans="1:5" ht="45">
      <c r="A72" s="11" t="s">
        <v>280</v>
      </c>
      <c r="B72" s="75" t="s">
        <v>566</v>
      </c>
      <c r="C72" s="75">
        <v>2.8</v>
      </c>
      <c r="D72" s="75">
        <f>C72*30</f>
        <v>84</v>
      </c>
      <c r="E72" s="2"/>
    </row>
    <row r="73" spans="1:5" ht="30">
      <c r="A73" s="11" t="s">
        <v>279</v>
      </c>
      <c r="B73" s="75" t="s">
        <v>569</v>
      </c>
      <c r="C73" s="75">
        <v>2.8</v>
      </c>
      <c r="D73" s="75">
        <f>C73*15</f>
        <v>42</v>
      </c>
      <c r="E73" s="2"/>
    </row>
    <row r="74" spans="1:5" ht="45" customHeight="1">
      <c r="A74" s="11" t="s">
        <v>287</v>
      </c>
      <c r="B74" s="75" t="s">
        <v>696</v>
      </c>
      <c r="C74" s="75"/>
      <c r="D74" s="75"/>
      <c r="E74" s="2"/>
    </row>
    <row r="75" spans="1:5" ht="15">
      <c r="A75" s="11" t="s">
        <v>581</v>
      </c>
      <c r="B75" s="75" t="s">
        <v>582</v>
      </c>
      <c r="C75" s="75">
        <v>2.8</v>
      </c>
      <c r="D75" s="75">
        <f>C75*30</f>
        <v>84</v>
      </c>
      <c r="E75" s="2"/>
    </row>
    <row r="76" spans="1:5" ht="15">
      <c r="A76" s="11" t="s">
        <v>583</v>
      </c>
      <c r="B76" s="75" t="s">
        <v>584</v>
      </c>
      <c r="C76" s="75">
        <v>2.8</v>
      </c>
      <c r="D76" s="75">
        <f>C76*15</f>
        <v>42</v>
      </c>
      <c r="E76" s="2"/>
    </row>
    <row r="77" spans="1:5" ht="30">
      <c r="A77" s="11" t="s">
        <v>585</v>
      </c>
      <c r="B77" s="75" t="s">
        <v>584</v>
      </c>
      <c r="C77" s="75">
        <v>2.8</v>
      </c>
      <c r="D77" s="75">
        <f>C77*15</f>
        <v>42</v>
      </c>
      <c r="E77" s="2"/>
    </row>
    <row r="78" spans="1:5" ht="15.75">
      <c r="A78" s="9" t="s">
        <v>47</v>
      </c>
      <c r="B78" s="75"/>
      <c r="C78" s="75"/>
      <c r="D78" s="75"/>
      <c r="E78" s="2"/>
    </row>
    <row r="79" spans="1:5" ht="17.25" customHeight="1">
      <c r="A79" s="11" t="s">
        <v>586</v>
      </c>
      <c r="B79" s="75" t="s">
        <v>696</v>
      </c>
      <c r="C79" s="75"/>
      <c r="D79" s="75"/>
      <c r="E79" s="2"/>
    </row>
    <row r="80" spans="1:5" ht="15">
      <c r="A80" s="11" t="s">
        <v>587</v>
      </c>
      <c r="B80" s="75" t="s">
        <v>582</v>
      </c>
      <c r="C80" s="75">
        <v>2.8</v>
      </c>
      <c r="D80" s="75">
        <f>C80*30</f>
        <v>84</v>
      </c>
      <c r="E80" s="2"/>
    </row>
    <row r="81" spans="1:5" ht="15">
      <c r="A81" s="11" t="s">
        <v>588</v>
      </c>
      <c r="B81" s="75" t="s">
        <v>584</v>
      </c>
      <c r="C81" s="75">
        <v>2.8</v>
      </c>
      <c r="D81" s="75">
        <f>C81*15</f>
        <v>42</v>
      </c>
      <c r="E81" s="2"/>
    </row>
    <row r="82" spans="1:5" ht="30">
      <c r="A82" s="11" t="s">
        <v>282</v>
      </c>
      <c r="B82" s="75" t="s">
        <v>584</v>
      </c>
      <c r="C82" s="75">
        <v>2.8</v>
      </c>
      <c r="D82" s="75">
        <f>C82*15</f>
        <v>42</v>
      </c>
      <c r="E82" s="2"/>
    </row>
    <row r="83" spans="1:5" ht="15.75" customHeight="1">
      <c r="A83" s="9" t="s">
        <v>288</v>
      </c>
      <c r="B83" s="75"/>
      <c r="C83" s="75"/>
      <c r="D83" s="75"/>
      <c r="E83" s="2"/>
    </row>
    <row r="84" spans="1:5" ht="19.5" customHeight="1">
      <c r="A84" s="11" t="s">
        <v>589</v>
      </c>
      <c r="B84" s="75" t="s">
        <v>696</v>
      </c>
      <c r="C84" s="75"/>
      <c r="D84" s="75"/>
      <c r="E84" s="2"/>
    </row>
    <row r="85" spans="1:5" ht="15">
      <c r="A85" s="11" t="s">
        <v>590</v>
      </c>
      <c r="B85" s="75" t="s">
        <v>582</v>
      </c>
      <c r="C85" s="75">
        <v>2.8</v>
      </c>
      <c r="D85" s="75">
        <f>C85*30</f>
        <v>84</v>
      </c>
      <c r="E85" s="2"/>
    </row>
    <row r="86" spans="1:5" ht="15">
      <c r="A86" s="11" t="s">
        <v>591</v>
      </c>
      <c r="B86" s="75" t="s">
        <v>584</v>
      </c>
      <c r="C86" s="75">
        <v>2.8</v>
      </c>
      <c r="D86" s="75">
        <f>C86*15</f>
        <v>42</v>
      </c>
      <c r="E86" s="2"/>
    </row>
    <row r="87" spans="1:5" ht="30">
      <c r="A87" s="11" t="s">
        <v>592</v>
      </c>
      <c r="B87" s="75" t="s">
        <v>584</v>
      </c>
      <c r="C87" s="75">
        <v>2.8</v>
      </c>
      <c r="D87" s="75">
        <f>C87*15</f>
        <v>42</v>
      </c>
      <c r="E87" s="2"/>
    </row>
    <row r="88" spans="1:5" ht="15.75">
      <c r="A88" s="9" t="s">
        <v>593</v>
      </c>
      <c r="B88" s="75"/>
      <c r="C88" s="75"/>
      <c r="D88" s="75"/>
      <c r="E88" s="2"/>
    </row>
    <row r="89" spans="1:5" ht="30">
      <c r="A89" s="11" t="s">
        <v>283</v>
      </c>
      <c r="B89" s="75" t="s">
        <v>566</v>
      </c>
      <c r="C89" s="75">
        <v>2.8</v>
      </c>
      <c r="D89" s="75">
        <f>C89*30</f>
        <v>84</v>
      </c>
      <c r="E89" s="2"/>
    </row>
    <row r="90" spans="1:5" ht="15.75">
      <c r="A90" s="9" t="s">
        <v>594</v>
      </c>
      <c r="B90" s="75"/>
      <c r="C90" s="75"/>
      <c r="D90" s="75"/>
      <c r="E90" s="2"/>
    </row>
    <row r="91" spans="1:5" ht="45">
      <c r="A91" s="11" t="s">
        <v>284</v>
      </c>
      <c r="B91" s="75" t="s">
        <v>566</v>
      </c>
      <c r="C91" s="75">
        <v>2.8</v>
      </c>
      <c r="D91" s="75">
        <f>C91*30</f>
        <v>84</v>
      </c>
      <c r="E91" s="2"/>
    </row>
    <row r="92" spans="1:5" ht="15.75">
      <c r="A92" s="9" t="s">
        <v>595</v>
      </c>
      <c r="B92" s="75"/>
      <c r="C92" s="75"/>
      <c r="D92" s="75"/>
      <c r="E92" s="2"/>
    </row>
    <row r="93" spans="1:5" ht="30">
      <c r="A93" s="12" t="s">
        <v>285</v>
      </c>
      <c r="B93" s="76" t="s">
        <v>566</v>
      </c>
      <c r="C93" s="75">
        <v>2.8</v>
      </c>
      <c r="D93" s="75">
        <f>C93*30</f>
        <v>84</v>
      </c>
      <c r="E93" s="2"/>
    </row>
    <row r="94" spans="1:5" ht="15.75">
      <c r="A94" s="16" t="s">
        <v>8</v>
      </c>
      <c r="B94" s="76"/>
      <c r="C94" s="75"/>
      <c r="D94" s="75"/>
      <c r="E94" s="2"/>
    </row>
    <row r="95" spans="1:5" ht="30">
      <c r="A95" s="12" t="s">
        <v>286</v>
      </c>
      <c r="B95" s="76" t="s">
        <v>566</v>
      </c>
      <c r="C95" s="75">
        <v>2.8</v>
      </c>
      <c r="D95" s="75">
        <f>C95*30</f>
        <v>84</v>
      </c>
      <c r="E95" s="2"/>
    </row>
    <row r="96" spans="1:4" ht="15.75">
      <c r="A96" s="16" t="s">
        <v>101</v>
      </c>
      <c r="B96" s="76"/>
      <c r="C96" s="75"/>
      <c r="D96" s="75"/>
    </row>
    <row r="97" spans="1:4" ht="30">
      <c r="A97" s="12" t="s">
        <v>102</v>
      </c>
      <c r="B97" s="76" t="s">
        <v>566</v>
      </c>
      <c r="C97" s="75">
        <v>2.8</v>
      </c>
      <c r="D97" s="75">
        <f>C97*30</f>
        <v>84</v>
      </c>
    </row>
    <row r="98" spans="1:4" ht="15.75">
      <c r="A98" s="77" t="s">
        <v>103</v>
      </c>
      <c r="B98" s="12"/>
      <c r="C98" s="75"/>
      <c r="D98" s="75"/>
    </row>
    <row r="99" spans="1:4" ht="30">
      <c r="A99" s="13" t="s">
        <v>104</v>
      </c>
      <c r="B99" s="76" t="s">
        <v>696</v>
      </c>
      <c r="C99" s="75"/>
      <c r="D99" s="75"/>
    </row>
    <row r="100" spans="1:4" ht="15">
      <c r="A100" s="12" t="s">
        <v>105</v>
      </c>
      <c r="B100" s="76" t="s">
        <v>566</v>
      </c>
      <c r="C100" s="75">
        <v>2.8</v>
      </c>
      <c r="D100" s="75">
        <f>C100*30</f>
        <v>84</v>
      </c>
    </row>
    <row r="101" spans="1:5" s="78" customFormat="1" ht="15">
      <c r="A101" s="12" t="s">
        <v>106</v>
      </c>
      <c r="B101" s="76" t="s">
        <v>566</v>
      </c>
      <c r="C101" s="75">
        <v>2.8</v>
      </c>
      <c r="D101" s="75">
        <f>C101*30</f>
        <v>84</v>
      </c>
      <c r="E101" s="73"/>
    </row>
    <row r="102" spans="1:5" s="78" customFormat="1" ht="15">
      <c r="A102" s="13" t="s">
        <v>107</v>
      </c>
      <c r="B102" s="76" t="s">
        <v>566</v>
      </c>
      <c r="C102" s="75">
        <v>2.8</v>
      </c>
      <c r="D102" s="75">
        <f>C102*30</f>
        <v>84</v>
      </c>
      <c r="E102" s="73"/>
    </row>
    <row r="103" spans="1:5" s="78" customFormat="1" ht="30">
      <c r="A103" s="12" t="s">
        <v>108</v>
      </c>
      <c r="B103" s="76" t="s">
        <v>109</v>
      </c>
      <c r="C103" s="75">
        <v>2.8</v>
      </c>
      <c r="D103" s="75">
        <f>C103*15</f>
        <v>42</v>
      </c>
      <c r="E103" s="73"/>
    </row>
    <row r="104" spans="1:5" s="78" customFormat="1" ht="16.5" customHeight="1">
      <c r="A104" s="12" t="s">
        <v>110</v>
      </c>
      <c r="B104" s="76"/>
      <c r="C104" s="75"/>
      <c r="D104" s="75"/>
      <c r="E104" s="73"/>
    </row>
    <row r="105" spans="1:4" ht="15">
      <c r="A105" s="12" t="s">
        <v>111</v>
      </c>
      <c r="B105" s="76" t="s">
        <v>112</v>
      </c>
      <c r="C105" s="75">
        <v>2.8</v>
      </c>
      <c r="D105" s="75">
        <f>C105*30</f>
        <v>84</v>
      </c>
    </row>
    <row r="106" spans="1:4" ht="15">
      <c r="A106" s="12" t="s">
        <v>113</v>
      </c>
      <c r="B106" s="76" t="s">
        <v>109</v>
      </c>
      <c r="C106" s="75">
        <v>2.8</v>
      </c>
      <c r="D106" s="75">
        <f>C106*15</f>
        <v>42</v>
      </c>
    </row>
    <row r="107" spans="1:4" ht="30">
      <c r="A107" s="12" t="s">
        <v>114</v>
      </c>
      <c r="B107" s="76" t="s">
        <v>109</v>
      </c>
      <c r="C107" s="75">
        <v>2.8</v>
      </c>
      <c r="D107" s="75">
        <f>C107*15</f>
        <v>42</v>
      </c>
    </row>
    <row r="108" spans="1:2" ht="15">
      <c r="A108" s="79"/>
      <c r="B108" s="80"/>
    </row>
  </sheetData>
  <sheetProtection/>
  <mergeCells count="19">
    <mergeCell ref="B8:E8"/>
    <mergeCell ref="A1:E1"/>
    <mergeCell ref="B4:E4"/>
    <mergeCell ref="B5:E5"/>
    <mergeCell ref="B7:E7"/>
    <mergeCell ref="B22:E22"/>
    <mergeCell ref="B19:E19"/>
    <mergeCell ref="B20:E20"/>
    <mergeCell ref="B21:E21"/>
    <mergeCell ref="B25:E25"/>
    <mergeCell ref="B23:E23"/>
    <mergeCell ref="B9:E9"/>
    <mergeCell ref="B26:E26"/>
    <mergeCell ref="B10:E10"/>
    <mergeCell ref="B13:E13"/>
    <mergeCell ref="B14:E14"/>
    <mergeCell ref="B15:E15"/>
    <mergeCell ref="B17:E17"/>
    <mergeCell ref="B18:E18"/>
  </mergeCells>
  <printOptions/>
  <pageMargins left="0.7" right="0.7" top="0.75" bottom="0.75" header="0.3" footer="0.3"/>
  <pageSetup horizontalDpi="600" verticalDpi="600" orientation="portrait" paperSize="9" scale="46" r:id="rId1"/>
</worksheet>
</file>

<file path=xl/worksheets/sheet3.xml><?xml version="1.0" encoding="utf-8"?>
<worksheet xmlns="http://schemas.openxmlformats.org/spreadsheetml/2006/main" xmlns:r="http://schemas.openxmlformats.org/officeDocument/2006/relationships">
  <sheetPr>
    <tabColor rgb="FFFF0000"/>
  </sheetPr>
  <dimension ref="A1:F139"/>
  <sheetViews>
    <sheetView view="pageBreakPreview" zoomScale="60" zoomScalePageLayoutView="0" workbookViewId="0" topLeftCell="A122">
      <selection activeCell="E135" sqref="E135"/>
    </sheetView>
  </sheetViews>
  <sheetFormatPr defaultColWidth="9.140625" defaultRowHeight="15"/>
  <cols>
    <col min="1" max="1" width="9.140625" style="1" customWidth="1"/>
    <col min="2" max="2" width="56.140625" style="3" customWidth="1"/>
    <col min="3" max="3" width="42.57421875" style="3" customWidth="1"/>
    <col min="4" max="4" width="19.00390625" style="1" customWidth="1"/>
    <col min="5" max="6" width="22.421875" style="1" customWidth="1"/>
    <col min="7" max="16384" width="9.140625" style="2" customWidth="1"/>
  </cols>
  <sheetData>
    <row r="1" spans="1:6" ht="15.75">
      <c r="A1" s="187" t="s">
        <v>709</v>
      </c>
      <c r="B1" s="187"/>
      <c r="C1" s="187"/>
      <c r="D1" s="187"/>
      <c r="E1" s="187"/>
      <c r="F1" s="187"/>
    </row>
    <row r="2" ht="15.75">
      <c r="A2" s="81" t="s">
        <v>275</v>
      </c>
    </row>
    <row r="3" ht="15.75">
      <c r="A3" s="81"/>
    </row>
    <row r="4" spans="1:6" ht="78.75">
      <c r="A4" s="4" t="s">
        <v>1015</v>
      </c>
      <c r="B4" s="4" t="s">
        <v>1019</v>
      </c>
      <c r="C4" s="4" t="s">
        <v>1020</v>
      </c>
      <c r="D4" s="4" t="s">
        <v>337</v>
      </c>
      <c r="E4" s="4" t="s">
        <v>710</v>
      </c>
      <c r="F4" s="4" t="s">
        <v>711</v>
      </c>
    </row>
    <row r="5" spans="1:6" ht="15.75">
      <c r="A5" s="4"/>
      <c r="B5" s="5" t="s">
        <v>322</v>
      </c>
      <c r="C5" s="4" t="s">
        <v>323</v>
      </c>
      <c r="D5" s="4" t="s">
        <v>324</v>
      </c>
      <c r="E5" s="4" t="s">
        <v>345</v>
      </c>
      <c r="F5" s="4" t="s">
        <v>346</v>
      </c>
    </row>
    <row r="6" spans="1:6" ht="31.5">
      <c r="A6" s="8"/>
      <c r="B6" s="6" t="s">
        <v>1021</v>
      </c>
      <c r="C6" s="6" t="s">
        <v>696</v>
      </c>
      <c r="D6" s="7"/>
      <c r="E6" s="7"/>
      <c r="F6" s="7"/>
    </row>
    <row r="7" spans="1:6" ht="30">
      <c r="A7" s="8">
        <v>1</v>
      </c>
      <c r="B7" s="11" t="s">
        <v>1022</v>
      </c>
      <c r="C7" s="11" t="s">
        <v>401</v>
      </c>
      <c r="D7" s="8">
        <v>2.8</v>
      </c>
      <c r="E7" s="8">
        <f>D7*10</f>
        <v>28</v>
      </c>
      <c r="F7" s="8">
        <f>E7*1.2</f>
        <v>33.6</v>
      </c>
    </row>
    <row r="8" spans="1:6" ht="15">
      <c r="A8" s="8">
        <v>2</v>
      </c>
      <c r="B8" s="11" t="s">
        <v>402</v>
      </c>
      <c r="C8" s="11" t="s">
        <v>403</v>
      </c>
      <c r="D8" s="8">
        <v>2.8</v>
      </c>
      <c r="E8" s="8">
        <f aca="true" t="shared" si="0" ref="E8:E26">D8*10</f>
        <v>28</v>
      </c>
      <c r="F8" s="8">
        <f aca="true" t="shared" si="1" ref="F8:F26">E8*1.2</f>
        <v>33.6</v>
      </c>
    </row>
    <row r="9" spans="1:6" ht="15">
      <c r="A9" s="8">
        <v>3</v>
      </c>
      <c r="B9" s="11" t="s">
        <v>404</v>
      </c>
      <c r="C9" s="11" t="s">
        <v>403</v>
      </c>
      <c r="D9" s="8">
        <v>2.8</v>
      </c>
      <c r="E9" s="8">
        <f t="shared" si="0"/>
        <v>28</v>
      </c>
      <c r="F9" s="8">
        <f t="shared" si="1"/>
        <v>33.6</v>
      </c>
    </row>
    <row r="10" spans="1:6" ht="15">
      <c r="A10" s="8">
        <v>4</v>
      </c>
      <c r="B10" s="11" t="s">
        <v>405</v>
      </c>
      <c r="C10" s="11" t="s">
        <v>406</v>
      </c>
      <c r="D10" s="8">
        <v>2.8</v>
      </c>
      <c r="E10" s="8">
        <f t="shared" si="0"/>
        <v>28</v>
      </c>
      <c r="F10" s="8">
        <f t="shared" si="1"/>
        <v>33.6</v>
      </c>
    </row>
    <row r="11" spans="1:6" ht="30">
      <c r="A11" s="8">
        <v>5</v>
      </c>
      <c r="B11" s="11" t="s">
        <v>407</v>
      </c>
      <c r="C11" s="12" t="s">
        <v>11</v>
      </c>
      <c r="D11" s="8">
        <v>2.8</v>
      </c>
      <c r="E11" s="8">
        <f t="shared" si="0"/>
        <v>28</v>
      </c>
      <c r="F11" s="8">
        <f t="shared" si="1"/>
        <v>33.6</v>
      </c>
    </row>
    <row r="12" spans="1:6" ht="30">
      <c r="A12" s="8">
        <v>6</v>
      </c>
      <c r="B12" s="11" t="s">
        <v>408</v>
      </c>
      <c r="C12" s="11" t="s">
        <v>409</v>
      </c>
      <c r="D12" s="8">
        <v>2.8</v>
      </c>
      <c r="E12" s="8">
        <f t="shared" si="0"/>
        <v>28</v>
      </c>
      <c r="F12" s="8">
        <f t="shared" si="1"/>
        <v>33.6</v>
      </c>
    </row>
    <row r="13" spans="1:6" ht="45">
      <c r="A13" s="8">
        <v>7</v>
      </c>
      <c r="B13" s="11" t="s">
        <v>410</v>
      </c>
      <c r="C13" s="11" t="s">
        <v>411</v>
      </c>
      <c r="D13" s="8">
        <v>2.8</v>
      </c>
      <c r="E13" s="8">
        <f t="shared" si="0"/>
        <v>28</v>
      </c>
      <c r="F13" s="8">
        <f t="shared" si="1"/>
        <v>33.6</v>
      </c>
    </row>
    <row r="14" spans="1:6" ht="45">
      <c r="A14" s="8">
        <v>8</v>
      </c>
      <c r="B14" s="11" t="s">
        <v>412</v>
      </c>
      <c r="C14" s="11" t="s">
        <v>413</v>
      </c>
      <c r="D14" s="8">
        <v>2.8</v>
      </c>
      <c r="E14" s="8">
        <f t="shared" si="0"/>
        <v>28</v>
      </c>
      <c r="F14" s="8">
        <f t="shared" si="1"/>
        <v>33.6</v>
      </c>
    </row>
    <row r="15" spans="1:6" ht="45">
      <c r="A15" s="8">
        <v>9</v>
      </c>
      <c r="B15" s="11" t="s">
        <v>414</v>
      </c>
      <c r="C15" s="11" t="s">
        <v>415</v>
      </c>
      <c r="D15" s="8">
        <v>2.8</v>
      </c>
      <c r="E15" s="8">
        <f t="shared" si="0"/>
        <v>28</v>
      </c>
      <c r="F15" s="8">
        <f t="shared" si="1"/>
        <v>33.6</v>
      </c>
    </row>
    <row r="16" spans="1:6" ht="30">
      <c r="A16" s="8">
        <v>10</v>
      </c>
      <c r="B16" s="11" t="s">
        <v>416</v>
      </c>
      <c r="C16" s="11" t="s">
        <v>417</v>
      </c>
      <c r="D16" s="8">
        <v>2.8</v>
      </c>
      <c r="E16" s="8">
        <f t="shared" si="0"/>
        <v>28</v>
      </c>
      <c r="F16" s="8">
        <f t="shared" si="1"/>
        <v>33.6</v>
      </c>
    </row>
    <row r="17" spans="1:6" ht="15">
      <c r="A17" s="8">
        <v>11</v>
      </c>
      <c r="B17" s="11" t="s">
        <v>418</v>
      </c>
      <c r="C17" s="11" t="s">
        <v>415</v>
      </c>
      <c r="D17" s="8">
        <v>2.8</v>
      </c>
      <c r="E17" s="8">
        <f t="shared" si="0"/>
        <v>28</v>
      </c>
      <c r="F17" s="8">
        <f t="shared" si="1"/>
        <v>33.6</v>
      </c>
    </row>
    <row r="18" spans="1:6" ht="15">
      <c r="A18" s="8">
        <v>12</v>
      </c>
      <c r="B18" s="11" t="s">
        <v>419</v>
      </c>
      <c r="C18" s="11" t="s">
        <v>415</v>
      </c>
      <c r="D18" s="8">
        <v>2.8</v>
      </c>
      <c r="E18" s="8">
        <f t="shared" si="0"/>
        <v>28</v>
      </c>
      <c r="F18" s="8">
        <f t="shared" si="1"/>
        <v>33.6</v>
      </c>
    </row>
    <row r="19" spans="1:6" ht="45">
      <c r="A19" s="8">
        <v>13</v>
      </c>
      <c r="B19" s="11" t="s">
        <v>420</v>
      </c>
      <c r="C19" s="11" t="s">
        <v>421</v>
      </c>
      <c r="D19" s="8">
        <v>2.8</v>
      </c>
      <c r="E19" s="8">
        <f t="shared" si="0"/>
        <v>28</v>
      </c>
      <c r="F19" s="8">
        <f t="shared" si="1"/>
        <v>33.6</v>
      </c>
    </row>
    <row r="20" spans="1:6" ht="30">
      <c r="A20" s="8">
        <v>14</v>
      </c>
      <c r="B20" s="11" t="s">
        <v>422</v>
      </c>
      <c r="C20" s="11" t="s">
        <v>415</v>
      </c>
      <c r="D20" s="8">
        <v>2.8</v>
      </c>
      <c r="E20" s="8">
        <f t="shared" si="0"/>
        <v>28</v>
      </c>
      <c r="F20" s="8">
        <f t="shared" si="1"/>
        <v>33.6</v>
      </c>
    </row>
    <row r="21" spans="1:6" ht="15">
      <c r="A21" s="8">
        <v>15</v>
      </c>
      <c r="B21" s="11" t="s">
        <v>423</v>
      </c>
      <c r="C21" s="11" t="s">
        <v>424</v>
      </c>
      <c r="D21" s="8">
        <v>2.8</v>
      </c>
      <c r="E21" s="8">
        <f t="shared" si="0"/>
        <v>28</v>
      </c>
      <c r="F21" s="8">
        <f t="shared" si="1"/>
        <v>33.6</v>
      </c>
    </row>
    <row r="22" spans="1:6" ht="60">
      <c r="A22" s="8">
        <v>16</v>
      </c>
      <c r="B22" s="11" t="s">
        <v>425</v>
      </c>
      <c r="C22" s="11" t="s">
        <v>426</v>
      </c>
      <c r="D22" s="8">
        <v>2.8</v>
      </c>
      <c r="E22" s="8">
        <f t="shared" si="0"/>
        <v>28</v>
      </c>
      <c r="F22" s="8">
        <f t="shared" si="1"/>
        <v>33.6</v>
      </c>
    </row>
    <row r="23" spans="1:6" ht="30">
      <c r="A23" s="8">
        <v>17</v>
      </c>
      <c r="B23" s="11" t="s">
        <v>427</v>
      </c>
      <c r="C23" s="11" t="s">
        <v>428</v>
      </c>
      <c r="D23" s="8">
        <v>2.8</v>
      </c>
      <c r="E23" s="8">
        <f t="shared" si="0"/>
        <v>28</v>
      </c>
      <c r="F23" s="8">
        <f t="shared" si="1"/>
        <v>33.6</v>
      </c>
    </row>
    <row r="24" spans="1:6" ht="60">
      <c r="A24" s="8">
        <v>18</v>
      </c>
      <c r="B24" s="11" t="s">
        <v>429</v>
      </c>
      <c r="C24" s="11" t="s">
        <v>430</v>
      </c>
      <c r="D24" s="8">
        <v>2.8</v>
      </c>
      <c r="E24" s="8">
        <f t="shared" si="0"/>
        <v>28</v>
      </c>
      <c r="F24" s="8">
        <f t="shared" si="1"/>
        <v>33.6</v>
      </c>
    </row>
    <row r="25" spans="1:6" ht="30">
      <c r="A25" s="8">
        <v>19</v>
      </c>
      <c r="B25" s="11" t="s">
        <v>431</v>
      </c>
      <c r="C25" s="11" t="s">
        <v>432</v>
      </c>
      <c r="D25" s="8">
        <v>2.8</v>
      </c>
      <c r="E25" s="8">
        <f t="shared" si="0"/>
        <v>28</v>
      </c>
      <c r="F25" s="8">
        <f t="shared" si="1"/>
        <v>33.6</v>
      </c>
    </row>
    <row r="26" spans="1:6" ht="42" customHeight="1">
      <c r="A26" s="8">
        <v>20</v>
      </c>
      <c r="B26" s="11" t="s">
        <v>433</v>
      </c>
      <c r="C26" s="12" t="s">
        <v>12</v>
      </c>
      <c r="D26" s="8">
        <v>2.8</v>
      </c>
      <c r="E26" s="8">
        <f t="shared" si="0"/>
        <v>28</v>
      </c>
      <c r="F26" s="8">
        <f t="shared" si="1"/>
        <v>33.6</v>
      </c>
    </row>
    <row r="27" spans="1:6" s="1" customFormat="1" ht="31.5">
      <c r="A27" s="8"/>
      <c r="B27" s="6" t="s">
        <v>434</v>
      </c>
      <c r="C27" s="6" t="s">
        <v>696</v>
      </c>
      <c r="D27" s="7"/>
      <c r="E27" s="7"/>
      <c r="F27" s="7"/>
    </row>
    <row r="28" spans="1:6" ht="30">
      <c r="A28" s="8">
        <v>1</v>
      </c>
      <c r="B28" s="11" t="s">
        <v>435</v>
      </c>
      <c r="C28" s="11" t="s">
        <v>403</v>
      </c>
      <c r="D28" s="8">
        <v>2.8</v>
      </c>
      <c r="E28" s="8">
        <f>D28*20</f>
        <v>56</v>
      </c>
      <c r="F28" s="8">
        <f>E28*1.2</f>
        <v>67.2</v>
      </c>
    </row>
    <row r="29" spans="1:6" ht="15">
      <c r="A29" s="8">
        <v>2</v>
      </c>
      <c r="B29" s="11" t="s">
        <v>436</v>
      </c>
      <c r="C29" s="11" t="s">
        <v>403</v>
      </c>
      <c r="D29" s="8">
        <v>2.8</v>
      </c>
      <c r="E29" s="8">
        <f aca="true" t="shared" si="2" ref="E29:E42">D29*20</f>
        <v>56</v>
      </c>
      <c r="F29" s="8">
        <f aca="true" t="shared" si="3" ref="F29:F42">E29*1.2</f>
        <v>67.2</v>
      </c>
    </row>
    <row r="30" spans="1:6" ht="30">
      <c r="A30" s="8">
        <v>3</v>
      </c>
      <c r="B30" s="11" t="s">
        <v>437</v>
      </c>
      <c r="C30" s="11" t="s">
        <v>403</v>
      </c>
      <c r="D30" s="8">
        <v>2.8</v>
      </c>
      <c r="E30" s="8">
        <f t="shared" si="2"/>
        <v>56</v>
      </c>
      <c r="F30" s="8">
        <f t="shared" si="3"/>
        <v>67.2</v>
      </c>
    </row>
    <row r="31" spans="1:6" ht="15">
      <c r="A31" s="8">
        <v>4</v>
      </c>
      <c r="B31" s="11" t="s">
        <v>438</v>
      </c>
      <c r="C31" s="11" t="s">
        <v>439</v>
      </c>
      <c r="D31" s="8">
        <v>2.8</v>
      </c>
      <c r="E31" s="8">
        <f t="shared" si="2"/>
        <v>56</v>
      </c>
      <c r="F31" s="8">
        <f t="shared" si="3"/>
        <v>67.2</v>
      </c>
    </row>
    <row r="32" spans="1:6" ht="30">
      <c r="A32" s="8">
        <v>5</v>
      </c>
      <c r="B32" s="11" t="s">
        <v>697</v>
      </c>
      <c r="C32" s="11" t="s">
        <v>439</v>
      </c>
      <c r="D32" s="8">
        <v>2.8</v>
      </c>
      <c r="E32" s="8">
        <f t="shared" si="2"/>
        <v>56</v>
      </c>
      <c r="F32" s="8">
        <f t="shared" si="3"/>
        <v>67.2</v>
      </c>
    </row>
    <row r="33" spans="1:6" ht="30">
      <c r="A33" s="8">
        <v>6</v>
      </c>
      <c r="B33" s="11" t="s">
        <v>440</v>
      </c>
      <c r="C33" s="11" t="s">
        <v>439</v>
      </c>
      <c r="D33" s="8">
        <v>2.8</v>
      </c>
      <c r="E33" s="8">
        <f t="shared" si="2"/>
        <v>56</v>
      </c>
      <c r="F33" s="8">
        <f t="shared" si="3"/>
        <v>67.2</v>
      </c>
    </row>
    <row r="34" spans="1:6" ht="15">
      <c r="A34" s="8">
        <v>7</v>
      </c>
      <c r="B34" s="11" t="s">
        <v>441</v>
      </c>
      <c r="C34" s="11" t="s">
        <v>424</v>
      </c>
      <c r="D34" s="8">
        <v>2.8</v>
      </c>
      <c r="E34" s="8">
        <f t="shared" si="2"/>
        <v>56</v>
      </c>
      <c r="F34" s="8">
        <f t="shared" si="3"/>
        <v>67.2</v>
      </c>
    </row>
    <row r="35" spans="1:6" ht="15">
      <c r="A35" s="8">
        <v>8</v>
      </c>
      <c r="B35" s="11" t="s">
        <v>442</v>
      </c>
      <c r="C35" s="11" t="s">
        <v>443</v>
      </c>
      <c r="D35" s="8">
        <v>2.8</v>
      </c>
      <c r="E35" s="8">
        <f t="shared" si="2"/>
        <v>56</v>
      </c>
      <c r="F35" s="8">
        <f t="shared" si="3"/>
        <v>67.2</v>
      </c>
    </row>
    <row r="36" spans="1:6" ht="15">
      <c r="A36" s="8">
        <v>9</v>
      </c>
      <c r="B36" s="11" t="s">
        <v>444</v>
      </c>
      <c r="C36" s="11" t="s">
        <v>443</v>
      </c>
      <c r="D36" s="8">
        <v>2.8</v>
      </c>
      <c r="E36" s="8">
        <f t="shared" si="2"/>
        <v>56</v>
      </c>
      <c r="F36" s="8">
        <f t="shared" si="3"/>
        <v>67.2</v>
      </c>
    </row>
    <row r="37" spans="1:6" ht="30">
      <c r="A37" s="8">
        <v>10</v>
      </c>
      <c r="B37" s="11" t="s">
        <v>445</v>
      </c>
      <c r="C37" s="11" t="s">
        <v>446</v>
      </c>
      <c r="D37" s="8">
        <v>2.8</v>
      </c>
      <c r="E37" s="8">
        <f t="shared" si="2"/>
        <v>56</v>
      </c>
      <c r="F37" s="8">
        <f t="shared" si="3"/>
        <v>67.2</v>
      </c>
    </row>
    <row r="38" spans="1:6" ht="15">
      <c r="A38" s="8">
        <v>11</v>
      </c>
      <c r="B38" s="11" t="s">
        <v>447</v>
      </c>
      <c r="C38" s="11" t="s">
        <v>448</v>
      </c>
      <c r="D38" s="8">
        <v>2.8</v>
      </c>
      <c r="E38" s="8">
        <f t="shared" si="2"/>
        <v>56</v>
      </c>
      <c r="F38" s="8">
        <f t="shared" si="3"/>
        <v>67.2</v>
      </c>
    </row>
    <row r="39" spans="1:6" ht="45">
      <c r="A39" s="8">
        <v>12</v>
      </c>
      <c r="B39" s="11" t="s">
        <v>449</v>
      </c>
      <c r="C39" s="11" t="s">
        <v>450</v>
      </c>
      <c r="D39" s="8">
        <v>2.8</v>
      </c>
      <c r="E39" s="8">
        <f t="shared" si="2"/>
        <v>56</v>
      </c>
      <c r="F39" s="8">
        <f t="shared" si="3"/>
        <v>67.2</v>
      </c>
    </row>
    <row r="40" spans="1:6" ht="45">
      <c r="A40" s="8">
        <v>13</v>
      </c>
      <c r="B40" s="11" t="s">
        <v>451</v>
      </c>
      <c r="C40" s="11" t="s">
        <v>452</v>
      </c>
      <c r="D40" s="8">
        <v>2.8</v>
      </c>
      <c r="E40" s="8">
        <f t="shared" si="2"/>
        <v>56</v>
      </c>
      <c r="F40" s="8">
        <f t="shared" si="3"/>
        <v>67.2</v>
      </c>
    </row>
    <row r="41" spans="1:6" ht="30">
      <c r="A41" s="67">
        <v>14</v>
      </c>
      <c r="B41" s="12" t="s">
        <v>453</v>
      </c>
      <c r="C41" s="12" t="s">
        <v>454</v>
      </c>
      <c r="D41" s="8">
        <v>2.8</v>
      </c>
      <c r="E41" s="8">
        <f t="shared" si="2"/>
        <v>56</v>
      </c>
      <c r="F41" s="8">
        <f t="shared" si="3"/>
        <v>67.2</v>
      </c>
    </row>
    <row r="42" spans="1:6" ht="30">
      <c r="A42" s="67">
        <v>15</v>
      </c>
      <c r="B42" s="12" t="s">
        <v>115</v>
      </c>
      <c r="C42" s="12" t="s">
        <v>448</v>
      </c>
      <c r="D42" s="8">
        <v>2.8</v>
      </c>
      <c r="E42" s="8">
        <f t="shared" si="2"/>
        <v>56</v>
      </c>
      <c r="F42" s="8">
        <f t="shared" si="3"/>
        <v>67.2</v>
      </c>
    </row>
    <row r="43" spans="1:6" ht="31.5">
      <c r="A43" s="8"/>
      <c r="B43" s="6" t="s">
        <v>455</v>
      </c>
      <c r="C43" s="75" t="s">
        <v>696</v>
      </c>
      <c r="D43" s="7"/>
      <c r="E43" s="7"/>
      <c r="F43" s="7"/>
    </row>
    <row r="44" spans="1:6" ht="15">
      <c r="A44" s="67">
        <v>1</v>
      </c>
      <c r="B44" s="12" t="s">
        <v>13</v>
      </c>
      <c r="C44" s="12" t="s">
        <v>448</v>
      </c>
      <c r="D44" s="8">
        <v>2.8</v>
      </c>
      <c r="E44" s="8">
        <f>D44*40</f>
        <v>112</v>
      </c>
      <c r="F44" s="8">
        <f>E44*1.2</f>
        <v>134.4</v>
      </c>
    </row>
    <row r="45" spans="1:6" ht="30">
      <c r="A45" s="67">
        <v>2</v>
      </c>
      <c r="B45" s="12" t="s">
        <v>456</v>
      </c>
      <c r="C45" s="12" t="s">
        <v>457</v>
      </c>
      <c r="D45" s="8">
        <v>2.8</v>
      </c>
      <c r="E45" s="8">
        <f aca="true" t="shared" si="4" ref="E45:E51">D45*40</f>
        <v>112</v>
      </c>
      <c r="F45" s="8">
        <f aca="true" t="shared" si="5" ref="F45:F51">E45*1.2</f>
        <v>134.4</v>
      </c>
    </row>
    <row r="46" spans="1:6" ht="30">
      <c r="A46" s="67">
        <v>3</v>
      </c>
      <c r="B46" s="12" t="s">
        <v>458</v>
      </c>
      <c r="C46" s="12" t="s">
        <v>448</v>
      </c>
      <c r="D46" s="8">
        <v>2.8</v>
      </c>
      <c r="E46" s="8">
        <f t="shared" si="4"/>
        <v>112</v>
      </c>
      <c r="F46" s="8">
        <f t="shared" si="5"/>
        <v>134.4</v>
      </c>
    </row>
    <row r="47" spans="1:6" ht="30">
      <c r="A47" s="67">
        <v>4</v>
      </c>
      <c r="B47" s="12" t="s">
        <v>459</v>
      </c>
      <c r="C47" s="12" t="s">
        <v>448</v>
      </c>
      <c r="D47" s="8">
        <v>2.8</v>
      </c>
      <c r="E47" s="8">
        <f t="shared" si="4"/>
        <v>112</v>
      </c>
      <c r="F47" s="8">
        <f t="shared" si="5"/>
        <v>134.4</v>
      </c>
    </row>
    <row r="48" spans="1:6" ht="60">
      <c r="A48" s="67">
        <v>5</v>
      </c>
      <c r="B48" s="12" t="s">
        <v>460</v>
      </c>
      <c r="C48" s="12" t="s">
        <v>461</v>
      </c>
      <c r="D48" s="8">
        <v>2.8</v>
      </c>
      <c r="E48" s="8">
        <f t="shared" si="4"/>
        <v>112</v>
      </c>
      <c r="F48" s="8">
        <f t="shared" si="5"/>
        <v>134.4</v>
      </c>
    </row>
    <row r="49" spans="1:6" ht="60">
      <c r="A49" s="67">
        <v>6</v>
      </c>
      <c r="B49" s="12" t="s">
        <v>462</v>
      </c>
      <c r="C49" s="12" t="s">
        <v>461</v>
      </c>
      <c r="D49" s="8">
        <v>2.8</v>
      </c>
      <c r="E49" s="8">
        <f t="shared" si="4"/>
        <v>112</v>
      </c>
      <c r="F49" s="8">
        <f t="shared" si="5"/>
        <v>134.4</v>
      </c>
    </row>
    <row r="50" spans="1:6" ht="15">
      <c r="A50" s="67">
        <v>7</v>
      </c>
      <c r="B50" s="12" t="s">
        <v>463</v>
      </c>
      <c r="C50" s="12" t="s">
        <v>406</v>
      </c>
      <c r="D50" s="8">
        <v>2.8</v>
      </c>
      <c r="E50" s="8">
        <f t="shared" si="4"/>
        <v>112</v>
      </c>
      <c r="F50" s="8">
        <f t="shared" si="5"/>
        <v>134.4</v>
      </c>
    </row>
    <row r="51" spans="1:6" ht="30">
      <c r="A51" s="67">
        <v>8</v>
      </c>
      <c r="B51" s="12" t="s">
        <v>464</v>
      </c>
      <c r="C51" s="12" t="s">
        <v>465</v>
      </c>
      <c r="D51" s="8">
        <v>2.8</v>
      </c>
      <c r="E51" s="8">
        <f t="shared" si="4"/>
        <v>112</v>
      </c>
      <c r="F51" s="8">
        <f t="shared" si="5"/>
        <v>134.4</v>
      </c>
    </row>
    <row r="52" spans="1:6" ht="31.5">
      <c r="A52" s="67"/>
      <c r="B52" s="82" t="s">
        <v>466</v>
      </c>
      <c r="C52" s="82" t="s">
        <v>696</v>
      </c>
      <c r="D52" s="7"/>
      <c r="E52" s="7"/>
      <c r="F52" s="7"/>
    </row>
    <row r="53" spans="1:6" ht="30">
      <c r="A53" s="8">
        <v>1</v>
      </c>
      <c r="B53" s="11" t="s">
        <v>467</v>
      </c>
      <c r="C53" s="11" t="s">
        <v>403</v>
      </c>
      <c r="D53" s="8">
        <v>2.8</v>
      </c>
      <c r="E53" s="8">
        <f>D53*15</f>
        <v>42</v>
      </c>
      <c r="F53" s="8">
        <f>E53*1.2</f>
        <v>50.4</v>
      </c>
    </row>
    <row r="54" spans="1:6" ht="15">
      <c r="A54" s="8">
        <v>2</v>
      </c>
      <c r="B54" s="11" t="s">
        <v>468</v>
      </c>
      <c r="C54" s="11" t="s">
        <v>403</v>
      </c>
      <c r="D54" s="8">
        <v>2.8</v>
      </c>
      <c r="E54" s="8">
        <f aca="true" t="shared" si="6" ref="E54:E86">D54*15</f>
        <v>42</v>
      </c>
      <c r="F54" s="8">
        <f aca="true" t="shared" si="7" ref="F54:F86">E54*1.2</f>
        <v>50.4</v>
      </c>
    </row>
    <row r="55" spans="1:6" ht="15">
      <c r="A55" s="8">
        <v>3</v>
      </c>
      <c r="B55" s="11" t="s">
        <v>469</v>
      </c>
      <c r="C55" s="11" t="s">
        <v>403</v>
      </c>
      <c r="D55" s="8">
        <v>2.8</v>
      </c>
      <c r="E55" s="8">
        <f t="shared" si="6"/>
        <v>42</v>
      </c>
      <c r="F55" s="8">
        <f t="shared" si="7"/>
        <v>50.4</v>
      </c>
    </row>
    <row r="56" spans="1:6" ht="15">
      <c r="A56" s="8">
        <v>4</v>
      </c>
      <c r="B56" s="11" t="s">
        <v>470</v>
      </c>
      <c r="C56" s="11" t="s">
        <v>403</v>
      </c>
      <c r="D56" s="8">
        <v>2.8</v>
      </c>
      <c r="E56" s="8">
        <f t="shared" si="6"/>
        <v>42</v>
      </c>
      <c r="F56" s="8">
        <f t="shared" si="7"/>
        <v>50.4</v>
      </c>
    </row>
    <row r="57" spans="1:6" ht="15">
      <c r="A57" s="8">
        <v>5</v>
      </c>
      <c r="B57" s="11" t="s">
        <v>471</v>
      </c>
      <c r="C57" s="11" t="s">
        <v>403</v>
      </c>
      <c r="D57" s="8">
        <v>2.8</v>
      </c>
      <c r="E57" s="8">
        <f t="shared" si="6"/>
        <v>42</v>
      </c>
      <c r="F57" s="8">
        <f t="shared" si="7"/>
        <v>50.4</v>
      </c>
    </row>
    <row r="58" spans="1:6" ht="30">
      <c r="A58" s="8">
        <v>6</v>
      </c>
      <c r="B58" s="11" t="s">
        <v>472</v>
      </c>
      <c r="C58" s="11" t="s">
        <v>403</v>
      </c>
      <c r="D58" s="8">
        <v>2.8</v>
      </c>
      <c r="E58" s="8">
        <f t="shared" si="6"/>
        <v>42</v>
      </c>
      <c r="F58" s="8">
        <f t="shared" si="7"/>
        <v>50.4</v>
      </c>
    </row>
    <row r="59" spans="1:6" ht="15">
      <c r="A59" s="8">
        <v>7</v>
      </c>
      <c r="B59" s="11" t="s">
        <v>473</v>
      </c>
      <c r="C59" s="11" t="s">
        <v>403</v>
      </c>
      <c r="D59" s="8">
        <v>2.8</v>
      </c>
      <c r="E59" s="8">
        <f t="shared" si="6"/>
        <v>42</v>
      </c>
      <c r="F59" s="8">
        <f t="shared" si="7"/>
        <v>50.4</v>
      </c>
    </row>
    <row r="60" spans="1:6" ht="15">
      <c r="A60" s="8">
        <v>8</v>
      </c>
      <c r="B60" s="11" t="s">
        <v>474</v>
      </c>
      <c r="C60" s="11" t="s">
        <v>403</v>
      </c>
      <c r="D60" s="8">
        <v>2.8</v>
      </c>
      <c r="E60" s="8">
        <f t="shared" si="6"/>
        <v>42</v>
      </c>
      <c r="F60" s="8">
        <f t="shared" si="7"/>
        <v>50.4</v>
      </c>
    </row>
    <row r="61" spans="1:6" ht="15">
      <c r="A61" s="8">
        <v>9</v>
      </c>
      <c r="B61" s="11" t="s">
        <v>475</v>
      </c>
      <c r="C61" s="11" t="s">
        <v>439</v>
      </c>
      <c r="D61" s="8">
        <v>2.8</v>
      </c>
      <c r="E61" s="8">
        <f t="shared" si="6"/>
        <v>42</v>
      </c>
      <c r="F61" s="8">
        <f t="shared" si="7"/>
        <v>50.4</v>
      </c>
    </row>
    <row r="62" spans="1:6" ht="30">
      <c r="A62" s="8">
        <v>10</v>
      </c>
      <c r="B62" s="11" t="s">
        <v>476</v>
      </c>
      <c r="C62" s="11" t="s">
        <v>439</v>
      </c>
      <c r="D62" s="8">
        <v>2.8</v>
      </c>
      <c r="E62" s="8">
        <f t="shared" si="6"/>
        <v>42</v>
      </c>
      <c r="F62" s="8">
        <f t="shared" si="7"/>
        <v>50.4</v>
      </c>
    </row>
    <row r="63" spans="1:6" ht="15">
      <c r="A63" s="8">
        <v>11</v>
      </c>
      <c r="B63" s="11" t="s">
        <v>477</v>
      </c>
      <c r="C63" s="11" t="s">
        <v>439</v>
      </c>
      <c r="D63" s="8">
        <v>2.8</v>
      </c>
      <c r="E63" s="8">
        <f t="shared" si="6"/>
        <v>42</v>
      </c>
      <c r="F63" s="8">
        <f t="shared" si="7"/>
        <v>50.4</v>
      </c>
    </row>
    <row r="64" spans="1:6" ht="15">
      <c r="A64" s="8">
        <v>12</v>
      </c>
      <c r="B64" s="11" t="s">
        <v>478</v>
      </c>
      <c r="C64" s="11" t="s">
        <v>439</v>
      </c>
      <c r="D64" s="8">
        <v>2.8</v>
      </c>
      <c r="E64" s="8">
        <f t="shared" si="6"/>
        <v>42</v>
      </c>
      <c r="F64" s="8">
        <f t="shared" si="7"/>
        <v>50.4</v>
      </c>
    </row>
    <row r="65" spans="1:6" ht="30">
      <c r="A65" s="8">
        <v>13</v>
      </c>
      <c r="B65" s="11" t="s">
        <v>479</v>
      </c>
      <c r="C65" s="11" t="s">
        <v>439</v>
      </c>
      <c r="D65" s="8">
        <v>2.8</v>
      </c>
      <c r="E65" s="8">
        <f t="shared" si="6"/>
        <v>42</v>
      </c>
      <c r="F65" s="8">
        <f t="shared" si="7"/>
        <v>50.4</v>
      </c>
    </row>
    <row r="66" spans="1:6" ht="45">
      <c r="A66" s="8">
        <v>14</v>
      </c>
      <c r="B66" s="11" t="s">
        <v>480</v>
      </c>
      <c r="C66" s="11" t="s">
        <v>481</v>
      </c>
      <c r="D66" s="8">
        <v>2.8</v>
      </c>
      <c r="E66" s="8">
        <f t="shared" si="6"/>
        <v>42</v>
      </c>
      <c r="F66" s="8">
        <f t="shared" si="7"/>
        <v>50.4</v>
      </c>
    </row>
    <row r="67" spans="1:6" ht="15">
      <c r="A67" s="8">
        <v>15</v>
      </c>
      <c r="B67" s="11" t="s">
        <v>482</v>
      </c>
      <c r="C67" s="11" t="s">
        <v>406</v>
      </c>
      <c r="D67" s="8">
        <v>2.8</v>
      </c>
      <c r="E67" s="8">
        <f t="shared" si="6"/>
        <v>42</v>
      </c>
      <c r="F67" s="8">
        <f t="shared" si="7"/>
        <v>50.4</v>
      </c>
    </row>
    <row r="68" spans="1:6" ht="15">
      <c r="A68" s="8">
        <v>16</v>
      </c>
      <c r="B68" s="11" t="s">
        <v>483</v>
      </c>
      <c r="C68" s="11" t="s">
        <v>424</v>
      </c>
      <c r="D68" s="8">
        <v>2.8</v>
      </c>
      <c r="E68" s="8">
        <f t="shared" si="6"/>
        <v>42</v>
      </c>
      <c r="F68" s="8">
        <f t="shared" si="7"/>
        <v>50.4</v>
      </c>
    </row>
    <row r="69" spans="1:6" ht="15">
      <c r="A69" s="8">
        <v>17</v>
      </c>
      <c r="B69" s="11" t="s">
        <v>484</v>
      </c>
      <c r="C69" s="12" t="s">
        <v>424</v>
      </c>
      <c r="D69" s="8">
        <v>2.8</v>
      </c>
      <c r="E69" s="8">
        <f t="shared" si="6"/>
        <v>42</v>
      </c>
      <c r="F69" s="8">
        <f t="shared" si="7"/>
        <v>50.4</v>
      </c>
    </row>
    <row r="70" spans="1:6" ht="75">
      <c r="A70" s="8">
        <v>18</v>
      </c>
      <c r="B70" s="11" t="s">
        <v>485</v>
      </c>
      <c r="C70" s="12" t="s">
        <v>14</v>
      </c>
      <c r="D70" s="8">
        <v>2.8</v>
      </c>
      <c r="E70" s="8">
        <f t="shared" si="6"/>
        <v>42</v>
      </c>
      <c r="F70" s="8">
        <f t="shared" si="7"/>
        <v>50.4</v>
      </c>
    </row>
    <row r="71" spans="1:6" ht="60">
      <c r="A71" s="8">
        <v>19</v>
      </c>
      <c r="B71" s="11" t="s">
        <v>486</v>
      </c>
      <c r="C71" s="12" t="s">
        <v>15</v>
      </c>
      <c r="D71" s="8">
        <v>2.8</v>
      </c>
      <c r="E71" s="8">
        <f t="shared" si="6"/>
        <v>42</v>
      </c>
      <c r="F71" s="8">
        <f t="shared" si="7"/>
        <v>50.4</v>
      </c>
    </row>
    <row r="72" spans="1:6" ht="60">
      <c r="A72" s="8">
        <v>20</v>
      </c>
      <c r="B72" s="11" t="s">
        <v>487</v>
      </c>
      <c r="C72" s="12" t="s">
        <v>15</v>
      </c>
      <c r="D72" s="8">
        <v>2.8</v>
      </c>
      <c r="E72" s="8">
        <f t="shared" si="6"/>
        <v>42</v>
      </c>
      <c r="F72" s="8">
        <f t="shared" si="7"/>
        <v>50.4</v>
      </c>
    </row>
    <row r="73" spans="1:6" ht="60">
      <c r="A73" s="8">
        <v>21</v>
      </c>
      <c r="B73" s="11" t="s">
        <v>488</v>
      </c>
      <c r="C73" s="12" t="s">
        <v>15</v>
      </c>
      <c r="D73" s="8">
        <v>2.8</v>
      </c>
      <c r="E73" s="8">
        <f t="shared" si="6"/>
        <v>42</v>
      </c>
      <c r="F73" s="8">
        <f t="shared" si="7"/>
        <v>50.4</v>
      </c>
    </row>
    <row r="74" spans="1:6" ht="60">
      <c r="A74" s="8">
        <v>22</v>
      </c>
      <c r="B74" s="11" t="s">
        <v>489</v>
      </c>
      <c r="C74" s="12" t="s">
        <v>15</v>
      </c>
      <c r="D74" s="8">
        <v>2.8</v>
      </c>
      <c r="E74" s="8">
        <f t="shared" si="6"/>
        <v>42</v>
      </c>
      <c r="F74" s="8">
        <f t="shared" si="7"/>
        <v>50.4</v>
      </c>
    </row>
    <row r="75" spans="1:6" ht="60">
      <c r="A75" s="8">
        <v>23</v>
      </c>
      <c r="B75" s="11" t="s">
        <v>490</v>
      </c>
      <c r="C75" s="12" t="s">
        <v>15</v>
      </c>
      <c r="D75" s="8">
        <v>2.8</v>
      </c>
      <c r="E75" s="8">
        <f t="shared" si="6"/>
        <v>42</v>
      </c>
      <c r="F75" s="8">
        <f t="shared" si="7"/>
        <v>50.4</v>
      </c>
    </row>
    <row r="76" spans="1:6" ht="60">
      <c r="A76" s="8">
        <v>24</v>
      </c>
      <c r="B76" s="11" t="s">
        <v>491</v>
      </c>
      <c r="C76" s="12" t="s">
        <v>15</v>
      </c>
      <c r="D76" s="8">
        <v>2.8</v>
      </c>
      <c r="E76" s="8">
        <f t="shared" si="6"/>
        <v>42</v>
      </c>
      <c r="F76" s="8">
        <f t="shared" si="7"/>
        <v>50.4</v>
      </c>
    </row>
    <row r="77" spans="1:6" ht="45.75" customHeight="1">
      <c r="A77" s="8">
        <v>25</v>
      </c>
      <c r="B77" s="11" t="s">
        <v>492</v>
      </c>
      <c r="C77" s="12" t="s">
        <v>16</v>
      </c>
      <c r="D77" s="8">
        <v>2.8</v>
      </c>
      <c r="E77" s="8">
        <f t="shared" si="6"/>
        <v>42</v>
      </c>
      <c r="F77" s="8">
        <f t="shared" si="7"/>
        <v>50.4</v>
      </c>
    </row>
    <row r="78" spans="1:6" ht="60">
      <c r="A78" s="8">
        <v>26</v>
      </c>
      <c r="B78" s="11" t="s">
        <v>493</v>
      </c>
      <c r="C78" s="12" t="s">
        <v>17</v>
      </c>
      <c r="D78" s="8">
        <v>2.8</v>
      </c>
      <c r="E78" s="8">
        <f t="shared" si="6"/>
        <v>42</v>
      </c>
      <c r="F78" s="8">
        <f t="shared" si="7"/>
        <v>50.4</v>
      </c>
    </row>
    <row r="79" spans="1:6" ht="60">
      <c r="A79" s="8">
        <v>27</v>
      </c>
      <c r="B79" s="11" t="s">
        <v>494</v>
      </c>
      <c r="C79" s="12" t="s">
        <v>18</v>
      </c>
      <c r="D79" s="8">
        <v>2.8</v>
      </c>
      <c r="E79" s="8">
        <f t="shared" si="6"/>
        <v>42</v>
      </c>
      <c r="F79" s="8">
        <f t="shared" si="7"/>
        <v>50.4</v>
      </c>
    </row>
    <row r="80" spans="1:6" ht="60">
      <c r="A80" s="8">
        <v>28</v>
      </c>
      <c r="B80" s="11" t="s">
        <v>495</v>
      </c>
      <c r="C80" s="12" t="s">
        <v>17</v>
      </c>
      <c r="D80" s="8">
        <v>2.8</v>
      </c>
      <c r="E80" s="8">
        <f t="shared" si="6"/>
        <v>42</v>
      </c>
      <c r="F80" s="8">
        <f t="shared" si="7"/>
        <v>50.4</v>
      </c>
    </row>
    <row r="81" spans="1:6" ht="60">
      <c r="A81" s="8">
        <v>29</v>
      </c>
      <c r="B81" s="11" t="s">
        <v>496</v>
      </c>
      <c r="C81" s="12" t="s">
        <v>19</v>
      </c>
      <c r="D81" s="8">
        <v>2.8</v>
      </c>
      <c r="E81" s="8">
        <f t="shared" si="6"/>
        <v>42</v>
      </c>
      <c r="F81" s="8">
        <f t="shared" si="7"/>
        <v>50.4</v>
      </c>
    </row>
    <row r="82" spans="1:6" ht="62.25" customHeight="1">
      <c r="A82" s="8">
        <v>30</v>
      </c>
      <c r="B82" s="11" t="s">
        <v>497</v>
      </c>
      <c r="C82" s="12" t="s">
        <v>18</v>
      </c>
      <c r="D82" s="8">
        <v>2.8</v>
      </c>
      <c r="E82" s="8">
        <f t="shared" si="6"/>
        <v>42</v>
      </c>
      <c r="F82" s="8">
        <f t="shared" si="7"/>
        <v>50.4</v>
      </c>
    </row>
    <row r="83" spans="1:6" ht="129" customHeight="1">
      <c r="A83" s="8">
        <v>31</v>
      </c>
      <c r="B83" s="11" t="s">
        <v>498</v>
      </c>
      <c r="C83" s="12" t="s">
        <v>20</v>
      </c>
      <c r="D83" s="8">
        <v>2.8</v>
      </c>
      <c r="E83" s="8">
        <f t="shared" si="6"/>
        <v>42</v>
      </c>
      <c r="F83" s="8">
        <f t="shared" si="7"/>
        <v>50.4</v>
      </c>
    </row>
    <row r="84" spans="1:6" ht="30">
      <c r="A84" s="8">
        <v>32</v>
      </c>
      <c r="B84" s="11" t="s">
        <v>499</v>
      </c>
      <c r="C84" s="12" t="s">
        <v>500</v>
      </c>
      <c r="D84" s="8">
        <v>2.8</v>
      </c>
      <c r="E84" s="8">
        <f t="shared" si="6"/>
        <v>42</v>
      </c>
      <c r="F84" s="8">
        <f t="shared" si="7"/>
        <v>50.4</v>
      </c>
    </row>
    <row r="85" spans="1:6" ht="30">
      <c r="A85" s="8">
        <v>33</v>
      </c>
      <c r="B85" s="11" t="s">
        <v>501</v>
      </c>
      <c r="C85" s="12" t="s">
        <v>502</v>
      </c>
      <c r="D85" s="8">
        <v>2.8</v>
      </c>
      <c r="E85" s="8">
        <f t="shared" si="6"/>
        <v>42</v>
      </c>
      <c r="F85" s="8">
        <f t="shared" si="7"/>
        <v>50.4</v>
      </c>
    </row>
    <row r="86" spans="1:6" ht="45">
      <c r="A86" s="8">
        <v>34</v>
      </c>
      <c r="B86" s="11" t="s">
        <v>503</v>
      </c>
      <c r="C86" s="12" t="s">
        <v>21</v>
      </c>
      <c r="D86" s="8">
        <v>2.8</v>
      </c>
      <c r="E86" s="8">
        <f t="shared" si="6"/>
        <v>42</v>
      </c>
      <c r="F86" s="8">
        <f t="shared" si="7"/>
        <v>50.4</v>
      </c>
    </row>
    <row r="87" spans="1:6" s="83" customFormat="1" ht="31.5">
      <c r="A87" s="7"/>
      <c r="B87" s="6" t="s">
        <v>504</v>
      </c>
      <c r="C87" s="6" t="s">
        <v>696</v>
      </c>
      <c r="D87" s="7"/>
      <c r="E87" s="7"/>
      <c r="F87" s="7"/>
    </row>
    <row r="88" spans="1:6" ht="60">
      <c r="A88" s="8">
        <v>1</v>
      </c>
      <c r="B88" s="11" t="s">
        <v>505</v>
      </c>
      <c r="C88" s="11" t="s">
        <v>403</v>
      </c>
      <c r="D88" s="8">
        <v>2.8</v>
      </c>
      <c r="E88" s="8">
        <f>D88*25</f>
        <v>70</v>
      </c>
      <c r="F88" s="8">
        <f>E88*1.2</f>
        <v>84</v>
      </c>
    </row>
    <row r="89" spans="1:6" ht="15">
      <c r="A89" s="8">
        <v>2</v>
      </c>
      <c r="B89" s="11" t="s">
        <v>506</v>
      </c>
      <c r="C89" s="11" t="s">
        <v>403</v>
      </c>
      <c r="D89" s="8">
        <v>2.8</v>
      </c>
      <c r="E89" s="8">
        <f aca="true" t="shared" si="8" ref="E89:E100">D89*25</f>
        <v>70</v>
      </c>
      <c r="F89" s="8">
        <f aca="true" t="shared" si="9" ref="F89:F100">E89*1.2</f>
        <v>84</v>
      </c>
    </row>
    <row r="90" spans="1:6" ht="45">
      <c r="A90" s="8">
        <v>3</v>
      </c>
      <c r="B90" s="11" t="s">
        <v>507</v>
      </c>
      <c r="C90" s="11" t="s">
        <v>439</v>
      </c>
      <c r="D90" s="8">
        <v>2.8</v>
      </c>
      <c r="E90" s="8">
        <f t="shared" si="8"/>
        <v>70</v>
      </c>
      <c r="F90" s="8">
        <f t="shared" si="9"/>
        <v>84</v>
      </c>
    </row>
    <row r="91" spans="1:6" ht="30">
      <c r="A91" s="8">
        <v>4</v>
      </c>
      <c r="B91" s="11" t="s">
        <v>508</v>
      </c>
      <c r="C91" s="11" t="s">
        <v>439</v>
      </c>
      <c r="D91" s="8">
        <v>2.8</v>
      </c>
      <c r="E91" s="8">
        <f t="shared" si="8"/>
        <v>70</v>
      </c>
      <c r="F91" s="8">
        <f t="shared" si="9"/>
        <v>84</v>
      </c>
    </row>
    <row r="92" spans="1:6" ht="45">
      <c r="A92" s="8">
        <v>5</v>
      </c>
      <c r="B92" s="11" t="s">
        <v>509</v>
      </c>
      <c r="C92" s="11" t="s">
        <v>406</v>
      </c>
      <c r="D92" s="8">
        <v>2.8</v>
      </c>
      <c r="E92" s="8">
        <f t="shared" si="8"/>
        <v>70</v>
      </c>
      <c r="F92" s="8">
        <f t="shared" si="9"/>
        <v>84</v>
      </c>
    </row>
    <row r="93" spans="1:6" ht="15">
      <c r="A93" s="8">
        <v>6</v>
      </c>
      <c r="B93" s="11" t="s">
        <v>510</v>
      </c>
      <c r="C93" s="11" t="s">
        <v>406</v>
      </c>
      <c r="D93" s="8">
        <v>2.8</v>
      </c>
      <c r="E93" s="8">
        <f t="shared" si="8"/>
        <v>70</v>
      </c>
      <c r="F93" s="8">
        <f t="shared" si="9"/>
        <v>84</v>
      </c>
    </row>
    <row r="94" spans="1:6" ht="15">
      <c r="A94" s="8">
        <v>7</v>
      </c>
      <c r="B94" s="11" t="s">
        <v>511</v>
      </c>
      <c r="C94" s="11" t="s">
        <v>406</v>
      </c>
      <c r="D94" s="8">
        <v>2.8</v>
      </c>
      <c r="E94" s="8">
        <f t="shared" si="8"/>
        <v>70</v>
      </c>
      <c r="F94" s="8">
        <f t="shared" si="9"/>
        <v>84</v>
      </c>
    </row>
    <row r="95" spans="1:6" ht="45">
      <c r="A95" s="8">
        <v>8</v>
      </c>
      <c r="B95" s="11" t="s">
        <v>512</v>
      </c>
      <c r="C95" s="12" t="s">
        <v>22</v>
      </c>
      <c r="D95" s="8">
        <v>2.8</v>
      </c>
      <c r="E95" s="8">
        <f t="shared" si="8"/>
        <v>70</v>
      </c>
      <c r="F95" s="8">
        <f t="shared" si="9"/>
        <v>84</v>
      </c>
    </row>
    <row r="96" spans="1:6" ht="30">
      <c r="A96" s="8">
        <v>9</v>
      </c>
      <c r="B96" s="11" t="s">
        <v>513</v>
      </c>
      <c r="C96" s="11" t="s">
        <v>514</v>
      </c>
      <c r="D96" s="8">
        <v>2.8</v>
      </c>
      <c r="E96" s="8">
        <f t="shared" si="8"/>
        <v>70</v>
      </c>
      <c r="F96" s="8">
        <f t="shared" si="9"/>
        <v>84</v>
      </c>
    </row>
    <row r="97" spans="1:6" ht="15">
      <c r="A97" s="8">
        <v>10</v>
      </c>
      <c r="B97" s="11" t="s">
        <v>515</v>
      </c>
      <c r="C97" s="11" t="s">
        <v>514</v>
      </c>
      <c r="D97" s="8">
        <v>2.8</v>
      </c>
      <c r="E97" s="8">
        <f t="shared" si="8"/>
        <v>70</v>
      </c>
      <c r="F97" s="8">
        <f t="shared" si="9"/>
        <v>84</v>
      </c>
    </row>
    <row r="98" spans="1:6" ht="15">
      <c r="A98" s="8">
        <v>11</v>
      </c>
      <c r="B98" s="11" t="s">
        <v>516</v>
      </c>
      <c r="C98" s="11" t="s">
        <v>514</v>
      </c>
      <c r="D98" s="8">
        <v>2.8</v>
      </c>
      <c r="E98" s="8">
        <f t="shared" si="8"/>
        <v>70</v>
      </c>
      <c r="F98" s="8">
        <f t="shared" si="9"/>
        <v>84</v>
      </c>
    </row>
    <row r="99" spans="1:6" ht="15">
      <c r="A99" s="8">
        <v>12</v>
      </c>
      <c r="B99" s="11" t="s">
        <v>517</v>
      </c>
      <c r="C99" s="11" t="s">
        <v>518</v>
      </c>
      <c r="D99" s="8">
        <v>2.8</v>
      </c>
      <c r="E99" s="8">
        <f t="shared" si="8"/>
        <v>70</v>
      </c>
      <c r="F99" s="8">
        <f t="shared" si="9"/>
        <v>84</v>
      </c>
    </row>
    <row r="100" spans="1:6" ht="15">
      <c r="A100" s="8">
        <v>13</v>
      </c>
      <c r="B100" s="11" t="s">
        <v>519</v>
      </c>
      <c r="C100" s="11" t="s">
        <v>403</v>
      </c>
      <c r="D100" s="8">
        <v>2.8</v>
      </c>
      <c r="E100" s="8">
        <f t="shared" si="8"/>
        <v>70</v>
      </c>
      <c r="F100" s="8">
        <f t="shared" si="9"/>
        <v>84</v>
      </c>
    </row>
    <row r="101" spans="1:6" ht="31.5">
      <c r="A101" s="8"/>
      <c r="B101" s="6" t="s">
        <v>520</v>
      </c>
      <c r="C101" s="6"/>
      <c r="D101" s="7"/>
      <c r="E101" s="7"/>
      <c r="F101" s="7"/>
    </row>
    <row r="102" spans="1:6" ht="30">
      <c r="A102" s="8">
        <v>1</v>
      </c>
      <c r="B102" s="11" t="s">
        <v>521</v>
      </c>
      <c r="C102" s="11" t="s">
        <v>522</v>
      </c>
      <c r="D102" s="8">
        <v>2.8</v>
      </c>
      <c r="E102" s="8">
        <f>D102*7</f>
        <v>19.599999999999998</v>
      </c>
      <c r="F102" s="8">
        <f>E102*1.2</f>
        <v>23.519999999999996</v>
      </c>
    </row>
    <row r="103" spans="1:6" ht="15">
      <c r="A103" s="8">
        <v>2</v>
      </c>
      <c r="B103" s="11" t="s">
        <v>523</v>
      </c>
      <c r="C103" s="11" t="s">
        <v>439</v>
      </c>
      <c r="D103" s="8">
        <v>2.8</v>
      </c>
      <c r="E103" s="8">
        <f>D103*7</f>
        <v>19.599999999999998</v>
      </c>
      <c r="F103" s="8">
        <f>E103*1.2</f>
        <v>23.519999999999996</v>
      </c>
    </row>
    <row r="104" spans="1:6" ht="30">
      <c r="A104" s="8">
        <v>3</v>
      </c>
      <c r="B104" s="11" t="s">
        <v>524</v>
      </c>
      <c r="C104" s="11" t="s">
        <v>525</v>
      </c>
      <c r="D104" s="8">
        <v>2.8</v>
      </c>
      <c r="E104" s="8">
        <f>D104*7</f>
        <v>19.599999999999998</v>
      </c>
      <c r="F104" s="8">
        <f>E104*1.2</f>
        <v>23.519999999999996</v>
      </c>
    </row>
    <row r="105" spans="1:6" ht="31.5">
      <c r="A105" s="8"/>
      <c r="B105" s="6" t="s">
        <v>526</v>
      </c>
      <c r="C105" s="6" t="s">
        <v>696</v>
      </c>
      <c r="D105" s="7"/>
      <c r="E105" s="7"/>
      <c r="F105" s="7"/>
    </row>
    <row r="106" spans="1:6" ht="30">
      <c r="A106" s="8">
        <v>1</v>
      </c>
      <c r="B106" s="11" t="s">
        <v>527</v>
      </c>
      <c r="C106" s="11" t="s">
        <v>424</v>
      </c>
      <c r="D106" s="8">
        <v>2.8</v>
      </c>
      <c r="E106" s="8">
        <f>D106*11</f>
        <v>30.799999999999997</v>
      </c>
      <c r="F106" s="8">
        <f>E106*1.2</f>
        <v>36.959999999999994</v>
      </c>
    </row>
    <row r="107" spans="1:6" ht="30">
      <c r="A107" s="8">
        <v>2</v>
      </c>
      <c r="B107" s="11" t="s">
        <v>528</v>
      </c>
      <c r="C107" s="11" t="s">
        <v>424</v>
      </c>
      <c r="D107" s="8">
        <v>2.8</v>
      </c>
      <c r="E107" s="8">
        <f aca="true" t="shared" si="10" ref="E107:E113">D107*11</f>
        <v>30.799999999999997</v>
      </c>
      <c r="F107" s="8">
        <f aca="true" t="shared" si="11" ref="F107:F113">E107*1.2</f>
        <v>36.959999999999994</v>
      </c>
    </row>
    <row r="108" spans="1:6" ht="45">
      <c r="A108" s="8">
        <v>3</v>
      </c>
      <c r="B108" s="11" t="s">
        <v>529</v>
      </c>
      <c r="C108" s="11" t="s">
        <v>530</v>
      </c>
      <c r="D108" s="8">
        <v>2.8</v>
      </c>
      <c r="E108" s="8">
        <f t="shared" si="10"/>
        <v>30.799999999999997</v>
      </c>
      <c r="F108" s="8">
        <f t="shared" si="11"/>
        <v>36.959999999999994</v>
      </c>
    </row>
    <row r="109" spans="1:6" ht="15">
      <c r="A109" s="8">
        <v>4</v>
      </c>
      <c r="B109" s="11" t="s">
        <v>531</v>
      </c>
      <c r="C109" s="11" t="s">
        <v>532</v>
      </c>
      <c r="D109" s="8">
        <v>2.8</v>
      </c>
      <c r="E109" s="8">
        <f t="shared" si="10"/>
        <v>30.799999999999997</v>
      </c>
      <c r="F109" s="8">
        <f t="shared" si="11"/>
        <v>36.959999999999994</v>
      </c>
    </row>
    <row r="110" spans="1:6" ht="30">
      <c r="A110" s="8">
        <v>5</v>
      </c>
      <c r="B110" s="11" t="s">
        <v>533</v>
      </c>
      <c r="C110" s="11" t="s">
        <v>415</v>
      </c>
      <c r="D110" s="8">
        <v>2.8</v>
      </c>
      <c r="E110" s="8">
        <f t="shared" si="10"/>
        <v>30.799999999999997</v>
      </c>
      <c r="F110" s="8">
        <f t="shared" si="11"/>
        <v>36.959999999999994</v>
      </c>
    </row>
    <row r="111" spans="1:6" ht="15">
      <c r="A111" s="8">
        <v>6</v>
      </c>
      <c r="B111" s="11" t="s">
        <v>534</v>
      </c>
      <c r="C111" s="11" t="s">
        <v>525</v>
      </c>
      <c r="D111" s="8">
        <v>2.8</v>
      </c>
      <c r="E111" s="8">
        <f t="shared" si="10"/>
        <v>30.799999999999997</v>
      </c>
      <c r="F111" s="8">
        <f t="shared" si="11"/>
        <v>36.959999999999994</v>
      </c>
    </row>
    <row r="112" spans="1:6" ht="105">
      <c r="A112" s="8">
        <v>7</v>
      </c>
      <c r="B112" s="11" t="s">
        <v>535</v>
      </c>
      <c r="C112" s="11" t="s">
        <v>536</v>
      </c>
      <c r="D112" s="8">
        <v>2.8</v>
      </c>
      <c r="E112" s="8">
        <f t="shared" si="10"/>
        <v>30.799999999999997</v>
      </c>
      <c r="F112" s="8">
        <f t="shared" si="11"/>
        <v>36.959999999999994</v>
      </c>
    </row>
    <row r="113" spans="1:6" ht="30">
      <c r="A113" s="8">
        <v>8</v>
      </c>
      <c r="B113" s="11" t="s">
        <v>537</v>
      </c>
      <c r="C113" s="11" t="s">
        <v>538</v>
      </c>
      <c r="D113" s="8">
        <v>2.8</v>
      </c>
      <c r="E113" s="8">
        <f t="shared" si="10"/>
        <v>30.799999999999997</v>
      </c>
      <c r="F113" s="8">
        <f t="shared" si="11"/>
        <v>36.959999999999994</v>
      </c>
    </row>
    <row r="114" spans="1:6" ht="31.5">
      <c r="A114" s="8"/>
      <c r="B114" s="6" t="s">
        <v>539</v>
      </c>
      <c r="C114" s="6" t="s">
        <v>696</v>
      </c>
      <c r="D114" s="7"/>
      <c r="E114" s="7"/>
      <c r="F114" s="7"/>
    </row>
    <row r="115" spans="1:6" ht="45">
      <c r="A115" s="8">
        <v>1</v>
      </c>
      <c r="B115" s="11" t="s">
        <v>540</v>
      </c>
      <c r="C115" s="11" t="s">
        <v>541</v>
      </c>
      <c r="D115" s="8">
        <v>2.8</v>
      </c>
      <c r="E115" s="8">
        <f>D115*14</f>
        <v>39.199999999999996</v>
      </c>
      <c r="F115" s="8">
        <f>E115*1.2</f>
        <v>47.03999999999999</v>
      </c>
    </row>
    <row r="116" spans="1:6" ht="15">
      <c r="A116" s="8">
        <v>2</v>
      </c>
      <c r="B116" s="11" t="s">
        <v>542</v>
      </c>
      <c r="C116" s="11" t="s">
        <v>406</v>
      </c>
      <c r="D116" s="8">
        <v>2.8</v>
      </c>
      <c r="E116" s="8">
        <f>D116*14</f>
        <v>39.199999999999996</v>
      </c>
      <c r="F116" s="8">
        <f>E116*1.2</f>
        <v>47.03999999999999</v>
      </c>
    </row>
    <row r="117" spans="1:6" ht="45">
      <c r="A117" s="8">
        <v>3</v>
      </c>
      <c r="B117" s="11" t="s">
        <v>543</v>
      </c>
      <c r="C117" s="11" t="s">
        <v>544</v>
      </c>
      <c r="D117" s="8">
        <v>2.8</v>
      </c>
      <c r="E117" s="8">
        <f>D117*14</f>
        <v>39.199999999999996</v>
      </c>
      <c r="F117" s="8">
        <f>E117*1.2</f>
        <v>47.03999999999999</v>
      </c>
    </row>
    <row r="118" spans="1:6" ht="31.5">
      <c r="A118" s="8"/>
      <c r="B118" s="6" t="s">
        <v>545</v>
      </c>
      <c r="C118" s="6" t="s">
        <v>696</v>
      </c>
      <c r="D118" s="7"/>
      <c r="E118" s="7"/>
      <c r="F118" s="7"/>
    </row>
    <row r="119" spans="1:6" ht="45">
      <c r="A119" s="8">
        <v>1</v>
      </c>
      <c r="B119" s="11" t="s">
        <v>546</v>
      </c>
      <c r="C119" s="11" t="s">
        <v>547</v>
      </c>
      <c r="D119" s="8">
        <v>2.8</v>
      </c>
      <c r="E119" s="8">
        <f>D119*20</f>
        <v>56</v>
      </c>
      <c r="F119" s="8">
        <f>E119*1.2</f>
        <v>67.2</v>
      </c>
    </row>
    <row r="120" spans="1:6" ht="90">
      <c r="A120" s="8">
        <v>2</v>
      </c>
      <c r="B120" s="11" t="s">
        <v>548</v>
      </c>
      <c r="C120" s="11" t="s">
        <v>547</v>
      </c>
      <c r="D120" s="8">
        <v>2.8</v>
      </c>
      <c r="E120" s="8">
        <f aca="true" t="shared" si="12" ref="E120:E125">D120*20</f>
        <v>56</v>
      </c>
      <c r="F120" s="8">
        <f aca="true" t="shared" si="13" ref="F120:F125">E120*1.2</f>
        <v>67.2</v>
      </c>
    </row>
    <row r="121" spans="1:6" ht="60">
      <c r="A121" s="8">
        <v>3</v>
      </c>
      <c r="B121" s="11" t="s">
        <v>549</v>
      </c>
      <c r="C121" s="11" t="s">
        <v>547</v>
      </c>
      <c r="D121" s="8">
        <v>2.8</v>
      </c>
      <c r="E121" s="8">
        <f t="shared" si="12"/>
        <v>56</v>
      </c>
      <c r="F121" s="8">
        <f t="shared" si="13"/>
        <v>67.2</v>
      </c>
    </row>
    <row r="122" spans="1:6" ht="30">
      <c r="A122" s="8">
        <v>4</v>
      </c>
      <c r="B122" s="11" t="s">
        <v>550</v>
      </c>
      <c r="C122" s="11" t="s">
        <v>551</v>
      </c>
      <c r="D122" s="8">
        <v>2.8</v>
      </c>
      <c r="E122" s="8">
        <f t="shared" si="12"/>
        <v>56</v>
      </c>
      <c r="F122" s="8">
        <f t="shared" si="13"/>
        <v>67.2</v>
      </c>
    </row>
    <row r="123" spans="1:6" ht="30">
      <c r="A123" s="8">
        <v>5</v>
      </c>
      <c r="B123" s="11" t="s">
        <v>552</v>
      </c>
      <c r="C123" s="11" t="s">
        <v>551</v>
      </c>
      <c r="D123" s="8">
        <v>2.8</v>
      </c>
      <c r="E123" s="8">
        <f t="shared" si="12"/>
        <v>56</v>
      </c>
      <c r="F123" s="8">
        <f t="shared" si="13"/>
        <v>67.2</v>
      </c>
    </row>
    <row r="124" spans="1:6" ht="30">
      <c r="A124" s="8">
        <v>6</v>
      </c>
      <c r="B124" s="11" t="s">
        <v>553</v>
      </c>
      <c r="C124" s="11" t="s">
        <v>551</v>
      </c>
      <c r="D124" s="8">
        <v>2.8</v>
      </c>
      <c r="E124" s="8">
        <f t="shared" si="12"/>
        <v>56</v>
      </c>
      <c r="F124" s="8">
        <f t="shared" si="13"/>
        <v>67.2</v>
      </c>
    </row>
    <row r="125" spans="1:6" ht="30">
      <c r="A125" s="8">
        <v>7</v>
      </c>
      <c r="B125" s="11" t="s">
        <v>554</v>
      </c>
      <c r="C125" s="11" t="s">
        <v>547</v>
      </c>
      <c r="D125" s="8">
        <v>2.8</v>
      </c>
      <c r="E125" s="8">
        <f t="shared" si="12"/>
        <v>56</v>
      </c>
      <c r="F125" s="8">
        <f t="shared" si="13"/>
        <v>67.2</v>
      </c>
    </row>
    <row r="126" spans="1:6" ht="15.75">
      <c r="A126" s="8"/>
      <c r="B126" s="6" t="s">
        <v>555</v>
      </c>
      <c r="C126" s="6" t="s">
        <v>696</v>
      </c>
      <c r="D126" s="7"/>
      <c r="E126" s="7"/>
      <c r="F126" s="7"/>
    </row>
    <row r="127" spans="1:6" ht="30">
      <c r="A127" s="8">
        <v>1</v>
      </c>
      <c r="B127" s="11" t="s">
        <v>556</v>
      </c>
      <c r="C127" s="11"/>
      <c r="D127" s="8">
        <v>2.8</v>
      </c>
      <c r="E127" s="8">
        <f>D127*30</f>
        <v>84</v>
      </c>
      <c r="F127" s="8">
        <f>E127*1.2</f>
        <v>100.8</v>
      </c>
    </row>
    <row r="128" spans="1:6" ht="45">
      <c r="A128" s="8">
        <v>2</v>
      </c>
      <c r="B128" s="11" t="s">
        <v>557</v>
      </c>
      <c r="C128" s="11"/>
      <c r="D128" s="8">
        <v>2.8</v>
      </c>
      <c r="E128" s="8">
        <f>D128*30</f>
        <v>84</v>
      </c>
      <c r="F128" s="8">
        <f>E128*1.2</f>
        <v>100.8</v>
      </c>
    </row>
    <row r="129" spans="1:6" ht="45">
      <c r="A129" s="8">
        <v>3</v>
      </c>
      <c r="B129" s="11" t="s">
        <v>558</v>
      </c>
      <c r="C129" s="11"/>
      <c r="D129" s="8">
        <v>2.8</v>
      </c>
      <c r="E129" s="8">
        <f>D129*30</f>
        <v>84</v>
      </c>
      <c r="F129" s="8">
        <f>E129*1.2</f>
        <v>100.8</v>
      </c>
    </row>
    <row r="130" spans="1:6" ht="15">
      <c r="A130" s="8">
        <v>4</v>
      </c>
      <c r="B130" s="11" t="s">
        <v>559</v>
      </c>
      <c r="C130" s="11"/>
      <c r="D130" s="8">
        <v>2.8</v>
      </c>
      <c r="E130" s="8">
        <f>D130*30</f>
        <v>84</v>
      </c>
      <c r="F130" s="8">
        <f>E130*1.2</f>
        <v>100.8</v>
      </c>
    </row>
    <row r="131" spans="1:6" s="84" customFormat="1" ht="31.5">
      <c r="A131" s="7"/>
      <c r="B131" s="6" t="s">
        <v>560</v>
      </c>
      <c r="C131" s="6" t="s">
        <v>696</v>
      </c>
      <c r="D131" s="7"/>
      <c r="E131" s="7"/>
      <c r="F131" s="7"/>
    </row>
    <row r="132" spans="1:6" ht="15">
      <c r="A132" s="8">
        <v>1</v>
      </c>
      <c r="B132" s="11" t="s">
        <v>561</v>
      </c>
      <c r="C132" s="11"/>
      <c r="D132" s="8">
        <v>2.8</v>
      </c>
      <c r="E132" s="8">
        <f>D132*30</f>
        <v>84</v>
      </c>
      <c r="F132" s="8">
        <f>E132*1.2</f>
        <v>100.8</v>
      </c>
    </row>
    <row r="134" spans="1:6" ht="32.25" customHeight="1">
      <c r="A134" s="185"/>
      <c r="B134" s="185"/>
      <c r="C134" s="185"/>
      <c r="D134" s="185"/>
      <c r="E134" s="185"/>
      <c r="F134" s="185"/>
    </row>
    <row r="136" ht="15.75">
      <c r="A136" s="81"/>
    </row>
    <row r="137" spans="1:6" ht="32.25" customHeight="1">
      <c r="A137" s="186"/>
      <c r="B137" s="186"/>
      <c r="C137" s="186"/>
      <c r="D137" s="186"/>
      <c r="E137" s="186"/>
      <c r="F137" s="186"/>
    </row>
    <row r="138" ht="15.75">
      <c r="A138" s="81"/>
    </row>
    <row r="139" spans="1:6" ht="45.75" customHeight="1">
      <c r="A139" s="186"/>
      <c r="B139" s="186"/>
      <c r="C139" s="186"/>
      <c r="D139" s="186"/>
      <c r="E139" s="186"/>
      <c r="F139" s="186"/>
    </row>
  </sheetData>
  <sheetProtection/>
  <mergeCells count="4">
    <mergeCell ref="A134:F134"/>
    <mergeCell ref="A137:F137"/>
    <mergeCell ref="A139:F139"/>
    <mergeCell ref="A1:F1"/>
  </mergeCells>
  <printOptions/>
  <pageMargins left="0.7" right="0.7" top="0.75" bottom="0.75" header="0.3" footer="0.3"/>
  <pageSetup horizontalDpi="600" verticalDpi="600" orientation="portrait" paperSize="9" scale="45" r:id="rId1"/>
</worksheet>
</file>

<file path=xl/worksheets/sheet4.xml><?xml version="1.0" encoding="utf-8"?>
<worksheet xmlns="http://schemas.openxmlformats.org/spreadsheetml/2006/main" xmlns:r="http://schemas.openxmlformats.org/officeDocument/2006/relationships">
  <sheetPr>
    <tabColor rgb="FFFF0000"/>
  </sheetPr>
  <dimension ref="A1:D84"/>
  <sheetViews>
    <sheetView view="pageBreakPreview" zoomScale="60" zoomScaleNormal="87" zoomScalePageLayoutView="0" workbookViewId="0" topLeftCell="A58">
      <selection activeCell="G66" sqref="G66"/>
    </sheetView>
  </sheetViews>
  <sheetFormatPr defaultColWidth="9.140625" defaultRowHeight="15"/>
  <cols>
    <col min="1" max="1" width="9.140625" style="2" customWidth="1"/>
    <col min="2" max="2" width="37.421875" style="2" customWidth="1"/>
    <col min="3" max="3" width="58.57421875" style="2" customWidth="1"/>
    <col min="4" max="4" width="35.421875" style="2" customWidth="1"/>
    <col min="5" max="16384" width="9.140625" style="2" customWidth="1"/>
  </cols>
  <sheetData>
    <row r="1" spans="1:4" ht="15.75">
      <c r="A1" s="187" t="s">
        <v>709</v>
      </c>
      <c r="B1" s="187"/>
      <c r="C1" s="187"/>
      <c r="D1" s="187"/>
    </row>
    <row r="2" spans="1:4" ht="38.25" customHeight="1">
      <c r="A2" s="186" t="s">
        <v>277</v>
      </c>
      <c r="B2" s="186"/>
      <c r="C2" s="186"/>
      <c r="D2" s="186"/>
    </row>
    <row r="4" spans="1:4" s="3" customFormat="1" ht="47.25">
      <c r="A4" s="4" t="s">
        <v>1015</v>
      </c>
      <c r="B4" s="4" t="s">
        <v>1017</v>
      </c>
      <c r="C4" s="4" t="s">
        <v>364</v>
      </c>
      <c r="D4" s="4" t="s">
        <v>365</v>
      </c>
    </row>
    <row r="5" spans="1:4" s="3" customFormat="1" ht="15">
      <c r="A5" s="188" t="s">
        <v>789</v>
      </c>
      <c r="B5" s="181" t="s">
        <v>84</v>
      </c>
      <c r="C5" s="85" t="s">
        <v>366</v>
      </c>
      <c r="D5" s="189">
        <v>632.41</v>
      </c>
    </row>
    <row r="6" spans="1:4" s="3" customFormat="1" ht="15">
      <c r="A6" s="188"/>
      <c r="B6" s="181"/>
      <c r="C6" s="86" t="s">
        <v>367</v>
      </c>
      <c r="D6" s="189"/>
    </row>
    <row r="7" spans="1:4" s="3" customFormat="1" ht="15">
      <c r="A7" s="188"/>
      <c r="B7" s="181"/>
      <c r="C7" s="86" t="s">
        <v>368</v>
      </c>
      <c r="D7" s="189"/>
    </row>
    <row r="8" spans="1:4" s="3" customFormat="1" ht="15">
      <c r="A8" s="188"/>
      <c r="B8" s="181"/>
      <c r="C8" s="86" t="s">
        <v>369</v>
      </c>
      <c r="D8" s="189"/>
    </row>
    <row r="9" spans="1:4" s="3" customFormat="1" ht="15">
      <c r="A9" s="188"/>
      <c r="B9" s="181"/>
      <c r="C9" s="86" t="s">
        <v>370</v>
      </c>
      <c r="D9" s="189"/>
    </row>
    <row r="10" spans="1:4" s="3" customFormat="1" ht="15">
      <c r="A10" s="188"/>
      <c r="B10" s="181"/>
      <c r="C10" s="86" t="s">
        <v>371</v>
      </c>
      <c r="D10" s="189"/>
    </row>
    <row r="11" spans="1:4" s="3" customFormat="1" ht="15">
      <c r="A11" s="188"/>
      <c r="B11" s="181"/>
      <c r="C11" s="86" t="s">
        <v>372</v>
      </c>
      <c r="D11" s="189"/>
    </row>
    <row r="12" spans="1:4" s="3" customFormat="1" ht="15">
      <c r="A12" s="188"/>
      <c r="B12" s="181"/>
      <c r="C12" s="86" t="s">
        <v>373</v>
      </c>
      <c r="D12" s="189"/>
    </row>
    <row r="13" spans="1:4" s="3" customFormat="1" ht="15">
      <c r="A13" s="188"/>
      <c r="B13" s="181"/>
      <c r="C13" s="86" t="s">
        <v>374</v>
      </c>
      <c r="D13" s="189"/>
    </row>
    <row r="14" spans="1:4" s="3" customFormat="1" ht="15">
      <c r="A14" s="188"/>
      <c r="B14" s="181"/>
      <c r="C14" s="86" t="s">
        <v>375</v>
      </c>
      <c r="D14" s="189"/>
    </row>
    <row r="15" spans="1:4" s="3" customFormat="1" ht="15">
      <c r="A15" s="188"/>
      <c r="B15" s="181"/>
      <c r="C15" s="86" t="s">
        <v>376</v>
      </c>
      <c r="D15" s="189"/>
    </row>
    <row r="16" spans="1:4" s="3" customFormat="1" ht="15">
      <c r="A16" s="188"/>
      <c r="B16" s="181"/>
      <c r="C16" s="86" t="s">
        <v>377</v>
      </c>
      <c r="D16" s="189"/>
    </row>
    <row r="17" spans="1:4" s="3" customFormat="1" ht="15">
      <c r="A17" s="188"/>
      <c r="B17" s="181"/>
      <c r="C17" s="86" t="s">
        <v>378</v>
      </c>
      <c r="D17" s="189"/>
    </row>
    <row r="18" spans="1:4" s="3" customFormat="1" ht="15">
      <c r="A18" s="188"/>
      <c r="B18" s="181"/>
      <c r="C18" s="86" t="s">
        <v>379</v>
      </c>
      <c r="D18" s="189"/>
    </row>
    <row r="19" spans="1:4" s="3" customFormat="1" ht="45">
      <c r="A19" s="188"/>
      <c r="B19" s="181"/>
      <c r="C19" s="86" t="s">
        <v>360</v>
      </c>
      <c r="D19" s="189"/>
    </row>
    <row r="20" spans="1:4" s="3" customFormat="1" ht="15">
      <c r="A20" s="188"/>
      <c r="B20" s="181"/>
      <c r="C20" s="86" t="s">
        <v>380</v>
      </c>
      <c r="D20" s="189"/>
    </row>
    <row r="21" spans="1:4" s="3" customFormat="1" ht="75">
      <c r="A21" s="188"/>
      <c r="B21" s="181"/>
      <c r="C21" s="86" t="s">
        <v>381</v>
      </c>
      <c r="D21" s="189"/>
    </row>
    <row r="22" spans="1:4" s="3" customFormat="1" ht="15">
      <c r="A22" s="188"/>
      <c r="B22" s="181"/>
      <c r="C22" s="87" t="s">
        <v>382</v>
      </c>
      <c r="D22" s="189"/>
    </row>
    <row r="23" spans="1:4" s="3" customFormat="1" ht="15">
      <c r="A23" s="188" t="s">
        <v>383</v>
      </c>
      <c r="B23" s="181" t="s">
        <v>85</v>
      </c>
      <c r="C23" s="85" t="s">
        <v>384</v>
      </c>
      <c r="D23" s="189">
        <v>388.46</v>
      </c>
    </row>
    <row r="24" spans="1:4" s="3" customFormat="1" ht="15">
      <c r="A24" s="188"/>
      <c r="B24" s="181"/>
      <c r="C24" s="86" t="s">
        <v>367</v>
      </c>
      <c r="D24" s="189"/>
    </row>
    <row r="25" spans="1:4" s="3" customFormat="1" ht="15">
      <c r="A25" s="188"/>
      <c r="B25" s="181"/>
      <c r="C25" s="86" t="s">
        <v>368</v>
      </c>
      <c r="D25" s="189"/>
    </row>
    <row r="26" spans="1:4" s="3" customFormat="1" ht="15">
      <c r="A26" s="188"/>
      <c r="B26" s="181"/>
      <c r="C26" s="86" t="s">
        <v>369</v>
      </c>
      <c r="D26" s="189"/>
    </row>
    <row r="27" spans="1:4" s="3" customFormat="1" ht="15">
      <c r="A27" s="188"/>
      <c r="B27" s="181"/>
      <c r="C27" s="86" t="s">
        <v>370</v>
      </c>
      <c r="D27" s="189"/>
    </row>
    <row r="28" spans="1:4" s="3" customFormat="1" ht="15">
      <c r="A28" s="188"/>
      <c r="B28" s="181"/>
      <c r="C28" s="86" t="s">
        <v>371</v>
      </c>
      <c r="D28" s="189"/>
    </row>
    <row r="29" spans="1:4" s="3" customFormat="1" ht="15">
      <c r="A29" s="188"/>
      <c r="B29" s="181"/>
      <c r="C29" s="86" t="s">
        <v>372</v>
      </c>
      <c r="D29" s="189"/>
    </row>
    <row r="30" spans="1:4" s="3" customFormat="1" ht="15">
      <c r="A30" s="188"/>
      <c r="B30" s="181"/>
      <c r="C30" s="86" t="s">
        <v>373</v>
      </c>
      <c r="D30" s="189"/>
    </row>
    <row r="31" spans="1:4" s="3" customFormat="1" ht="15">
      <c r="A31" s="188"/>
      <c r="B31" s="181"/>
      <c r="C31" s="86" t="s">
        <v>374</v>
      </c>
      <c r="D31" s="189"/>
    </row>
    <row r="32" spans="1:4" s="3" customFormat="1" ht="15">
      <c r="A32" s="188"/>
      <c r="B32" s="181"/>
      <c r="C32" s="86" t="s">
        <v>375</v>
      </c>
      <c r="D32" s="189"/>
    </row>
    <row r="33" spans="1:4" s="3" customFormat="1" ht="15">
      <c r="A33" s="188"/>
      <c r="B33" s="181"/>
      <c r="C33" s="86" t="s">
        <v>376</v>
      </c>
      <c r="D33" s="189"/>
    </row>
    <row r="34" spans="1:4" s="3" customFormat="1" ht="15">
      <c r="A34" s="188"/>
      <c r="B34" s="181"/>
      <c r="C34" s="86" t="s">
        <v>377</v>
      </c>
      <c r="D34" s="189"/>
    </row>
    <row r="35" spans="1:4" s="3" customFormat="1" ht="15">
      <c r="A35" s="188"/>
      <c r="B35" s="181"/>
      <c r="C35" s="86" t="s">
        <v>378</v>
      </c>
      <c r="D35" s="189"/>
    </row>
    <row r="36" spans="1:4" s="3" customFormat="1" ht="15">
      <c r="A36" s="188"/>
      <c r="B36" s="181"/>
      <c r="C36" s="86" t="s">
        <v>379</v>
      </c>
      <c r="D36" s="189"/>
    </row>
    <row r="37" spans="1:4" s="3" customFormat="1" ht="30">
      <c r="A37" s="188"/>
      <c r="B37" s="181"/>
      <c r="C37" s="86" t="s">
        <v>385</v>
      </c>
      <c r="D37" s="189"/>
    </row>
    <row r="38" spans="1:4" s="3" customFormat="1" ht="15">
      <c r="A38" s="188"/>
      <c r="B38" s="181"/>
      <c r="C38" s="86" t="s">
        <v>380</v>
      </c>
      <c r="D38" s="189"/>
    </row>
    <row r="39" spans="1:4" s="3" customFormat="1" ht="75">
      <c r="A39" s="188"/>
      <c r="B39" s="181"/>
      <c r="C39" s="86" t="s">
        <v>381</v>
      </c>
      <c r="D39" s="189"/>
    </row>
    <row r="40" spans="1:4" s="3" customFormat="1" ht="15">
      <c r="A40" s="188"/>
      <c r="B40" s="181"/>
      <c r="C40" s="87" t="s">
        <v>382</v>
      </c>
      <c r="D40" s="189"/>
    </row>
    <row r="41" spans="1:4" s="3" customFormat="1" ht="30">
      <c r="A41" s="188" t="s">
        <v>791</v>
      </c>
      <c r="B41" s="181" t="s">
        <v>76</v>
      </c>
      <c r="C41" s="85" t="s">
        <v>386</v>
      </c>
      <c r="D41" s="189">
        <v>552</v>
      </c>
    </row>
    <row r="42" spans="1:4" s="3" customFormat="1" ht="15">
      <c r="A42" s="188"/>
      <c r="B42" s="181"/>
      <c r="C42" s="86" t="s">
        <v>387</v>
      </c>
      <c r="D42" s="189"/>
    </row>
    <row r="43" spans="1:4" s="3" customFormat="1" ht="30">
      <c r="A43" s="188"/>
      <c r="B43" s="181"/>
      <c r="C43" s="87" t="s">
        <v>388</v>
      </c>
      <c r="D43" s="189"/>
    </row>
    <row r="44" spans="1:4" s="3" customFormat="1" ht="15">
      <c r="A44" s="188" t="s">
        <v>389</v>
      </c>
      <c r="B44" s="181" t="s">
        <v>77</v>
      </c>
      <c r="C44" s="85" t="s">
        <v>384</v>
      </c>
      <c r="D44" s="189">
        <v>141.23</v>
      </c>
    </row>
    <row r="45" spans="1:4" s="3" customFormat="1" ht="15">
      <c r="A45" s="188"/>
      <c r="B45" s="181"/>
      <c r="C45" s="86" t="s">
        <v>367</v>
      </c>
      <c r="D45" s="189"/>
    </row>
    <row r="46" spans="1:4" s="3" customFormat="1" ht="15">
      <c r="A46" s="188"/>
      <c r="B46" s="181"/>
      <c r="C46" s="86" t="s">
        <v>390</v>
      </c>
      <c r="D46" s="189"/>
    </row>
    <row r="47" spans="1:4" s="3" customFormat="1" ht="15">
      <c r="A47" s="188"/>
      <c r="B47" s="181"/>
      <c r="C47" s="86" t="s">
        <v>371</v>
      </c>
      <c r="D47" s="189"/>
    </row>
    <row r="48" spans="1:4" s="3" customFormat="1" ht="15">
      <c r="A48" s="188"/>
      <c r="B48" s="181"/>
      <c r="C48" s="86" t="s">
        <v>374</v>
      </c>
      <c r="D48" s="189"/>
    </row>
    <row r="49" spans="1:4" s="3" customFormat="1" ht="15">
      <c r="A49" s="188"/>
      <c r="B49" s="181"/>
      <c r="C49" s="86" t="s">
        <v>375</v>
      </c>
      <c r="D49" s="189"/>
    </row>
    <row r="50" spans="1:4" s="3" customFormat="1" ht="15">
      <c r="A50" s="188"/>
      <c r="B50" s="181"/>
      <c r="C50" s="86" t="s">
        <v>377</v>
      </c>
      <c r="D50" s="189"/>
    </row>
    <row r="51" spans="1:4" s="3" customFormat="1" ht="15">
      <c r="A51" s="188"/>
      <c r="B51" s="181"/>
      <c r="C51" s="86" t="s">
        <v>391</v>
      </c>
      <c r="D51" s="189"/>
    </row>
    <row r="52" spans="1:4" s="3" customFormat="1" ht="15">
      <c r="A52" s="188"/>
      <c r="B52" s="181"/>
      <c r="C52" s="86" t="s">
        <v>392</v>
      </c>
      <c r="D52" s="189"/>
    </row>
    <row r="53" spans="1:4" s="3" customFormat="1" ht="15">
      <c r="A53" s="188"/>
      <c r="B53" s="181"/>
      <c r="C53" s="87" t="s">
        <v>393</v>
      </c>
      <c r="D53" s="189"/>
    </row>
    <row r="54" spans="1:4" s="3" customFormat="1" ht="15">
      <c r="A54" s="188" t="s">
        <v>774</v>
      </c>
      <c r="B54" s="181" t="s">
        <v>78</v>
      </c>
      <c r="C54" s="85" t="s">
        <v>384</v>
      </c>
      <c r="D54" s="189">
        <v>142.99</v>
      </c>
    </row>
    <row r="55" spans="1:4" s="3" customFormat="1" ht="15">
      <c r="A55" s="188"/>
      <c r="B55" s="181"/>
      <c r="C55" s="86" t="s">
        <v>367</v>
      </c>
      <c r="D55" s="189"/>
    </row>
    <row r="56" spans="1:4" s="3" customFormat="1" ht="15">
      <c r="A56" s="188"/>
      <c r="B56" s="181"/>
      <c r="C56" s="86" t="s">
        <v>394</v>
      </c>
      <c r="D56" s="189"/>
    </row>
    <row r="57" spans="1:4" s="3" customFormat="1" ht="15">
      <c r="A57" s="188"/>
      <c r="B57" s="181"/>
      <c r="C57" s="86" t="s">
        <v>395</v>
      </c>
      <c r="D57" s="189"/>
    </row>
    <row r="58" spans="1:4" s="3" customFormat="1" ht="15">
      <c r="A58" s="188"/>
      <c r="B58" s="181"/>
      <c r="C58" s="86" t="s">
        <v>377</v>
      </c>
      <c r="D58" s="189"/>
    </row>
    <row r="59" spans="1:4" s="3" customFormat="1" ht="15">
      <c r="A59" s="188"/>
      <c r="B59" s="181"/>
      <c r="C59" s="86" t="s">
        <v>370</v>
      </c>
      <c r="D59" s="189"/>
    </row>
    <row r="60" spans="1:4" s="3" customFormat="1" ht="15">
      <c r="A60" s="188"/>
      <c r="B60" s="181"/>
      <c r="C60" s="86" t="s">
        <v>371</v>
      </c>
      <c r="D60" s="189"/>
    </row>
    <row r="61" spans="1:4" s="3" customFormat="1" ht="15">
      <c r="A61" s="188"/>
      <c r="B61" s="181"/>
      <c r="C61" s="86" t="s">
        <v>372</v>
      </c>
      <c r="D61" s="189"/>
    </row>
    <row r="62" spans="1:4" s="3" customFormat="1" ht="15">
      <c r="A62" s="188"/>
      <c r="B62" s="181"/>
      <c r="C62" s="87" t="s">
        <v>393</v>
      </c>
      <c r="D62" s="189"/>
    </row>
    <row r="63" spans="1:4" s="3" customFormat="1" ht="15">
      <c r="A63" s="188" t="s">
        <v>361</v>
      </c>
      <c r="B63" s="181" t="s">
        <v>79</v>
      </c>
      <c r="C63" s="85" t="s">
        <v>384</v>
      </c>
      <c r="D63" s="189">
        <v>142</v>
      </c>
    </row>
    <row r="64" spans="1:4" s="3" customFormat="1" ht="15">
      <c r="A64" s="188"/>
      <c r="B64" s="181"/>
      <c r="C64" s="86" t="s">
        <v>396</v>
      </c>
      <c r="D64" s="189"/>
    </row>
    <row r="65" spans="1:4" s="3" customFormat="1" ht="15">
      <c r="A65" s="188"/>
      <c r="B65" s="181"/>
      <c r="C65" s="87" t="s">
        <v>393</v>
      </c>
      <c r="D65" s="189"/>
    </row>
    <row r="66" spans="1:4" s="3" customFormat="1" ht="15">
      <c r="A66" s="188" t="s">
        <v>776</v>
      </c>
      <c r="B66" s="181" t="s">
        <v>80</v>
      </c>
      <c r="C66" s="85" t="s">
        <v>397</v>
      </c>
      <c r="D66" s="189">
        <v>102</v>
      </c>
    </row>
    <row r="67" spans="1:4" s="3" customFormat="1" ht="15">
      <c r="A67" s="188"/>
      <c r="B67" s="181"/>
      <c r="C67" s="86" t="s">
        <v>398</v>
      </c>
      <c r="D67" s="189"/>
    </row>
    <row r="68" spans="1:4" s="3" customFormat="1" ht="15">
      <c r="A68" s="188"/>
      <c r="B68" s="181"/>
      <c r="C68" s="87" t="s">
        <v>399</v>
      </c>
      <c r="D68" s="189"/>
    </row>
    <row r="69" spans="1:4" s="3" customFormat="1" ht="15">
      <c r="A69" s="188" t="s">
        <v>362</v>
      </c>
      <c r="B69" s="181" t="s">
        <v>81</v>
      </c>
      <c r="C69" s="85" t="s">
        <v>400</v>
      </c>
      <c r="D69" s="189">
        <v>182</v>
      </c>
    </row>
    <row r="70" spans="1:4" s="3" customFormat="1" ht="15">
      <c r="A70" s="188"/>
      <c r="B70" s="181"/>
      <c r="C70" s="86" t="s">
        <v>398</v>
      </c>
      <c r="D70" s="189"/>
    </row>
    <row r="71" spans="1:4" s="3" customFormat="1" ht="15">
      <c r="A71" s="188"/>
      <c r="B71" s="181"/>
      <c r="C71" s="86" t="s">
        <v>64</v>
      </c>
      <c r="D71" s="189"/>
    </row>
    <row r="72" spans="1:4" s="3" customFormat="1" ht="15">
      <c r="A72" s="188"/>
      <c r="B72" s="181"/>
      <c r="C72" s="87" t="s">
        <v>65</v>
      </c>
      <c r="D72" s="189"/>
    </row>
    <row r="73" spans="1:4" s="3" customFormat="1" ht="15">
      <c r="A73" s="188" t="s">
        <v>778</v>
      </c>
      <c r="B73" s="181" t="s">
        <v>82</v>
      </c>
      <c r="C73" s="85" t="s">
        <v>66</v>
      </c>
      <c r="D73" s="189">
        <v>171.24</v>
      </c>
    </row>
    <row r="74" spans="1:4" s="3" customFormat="1" ht="15">
      <c r="A74" s="188"/>
      <c r="B74" s="181"/>
      <c r="C74" s="86" t="s">
        <v>67</v>
      </c>
      <c r="D74" s="189"/>
    </row>
    <row r="75" spans="1:4" s="3" customFormat="1" ht="15">
      <c r="A75" s="188"/>
      <c r="B75" s="181"/>
      <c r="C75" s="86" t="s">
        <v>68</v>
      </c>
      <c r="D75" s="189"/>
    </row>
    <row r="76" spans="1:4" s="3" customFormat="1" ht="30">
      <c r="A76" s="188"/>
      <c r="B76" s="181"/>
      <c r="C76" s="87" t="s">
        <v>69</v>
      </c>
      <c r="D76" s="189"/>
    </row>
    <row r="77" spans="1:4" s="3" customFormat="1" ht="15">
      <c r="A77" s="188" t="s">
        <v>363</v>
      </c>
      <c r="B77" s="181" t="s">
        <v>83</v>
      </c>
      <c r="C77" s="85" t="s">
        <v>66</v>
      </c>
      <c r="D77" s="189">
        <v>211.24</v>
      </c>
    </row>
    <row r="78" spans="1:4" s="3" customFormat="1" ht="15">
      <c r="A78" s="188"/>
      <c r="B78" s="181"/>
      <c r="C78" s="86" t="s">
        <v>67</v>
      </c>
      <c r="D78" s="189"/>
    </row>
    <row r="79" spans="1:4" s="3" customFormat="1" ht="15">
      <c r="A79" s="188"/>
      <c r="B79" s="181"/>
      <c r="C79" s="86" t="s">
        <v>70</v>
      </c>
      <c r="D79" s="189"/>
    </row>
    <row r="80" spans="1:4" s="3" customFormat="1" ht="15">
      <c r="A80" s="188"/>
      <c r="B80" s="181"/>
      <c r="C80" s="86" t="s">
        <v>71</v>
      </c>
      <c r="D80" s="189"/>
    </row>
    <row r="81" spans="1:4" s="3" customFormat="1" ht="30">
      <c r="A81" s="188"/>
      <c r="B81" s="181"/>
      <c r="C81" s="87" t="s">
        <v>72</v>
      </c>
      <c r="D81" s="189"/>
    </row>
    <row r="82" spans="1:4" s="3" customFormat="1" ht="15">
      <c r="A82" s="188" t="s">
        <v>779</v>
      </c>
      <c r="B82" s="181" t="s">
        <v>73</v>
      </c>
      <c r="C82" s="85" t="s">
        <v>66</v>
      </c>
      <c r="D82" s="189">
        <v>217</v>
      </c>
    </row>
    <row r="83" spans="1:4" s="3" customFormat="1" ht="15">
      <c r="A83" s="188"/>
      <c r="B83" s="181"/>
      <c r="C83" s="86" t="s">
        <v>74</v>
      </c>
      <c r="D83" s="189"/>
    </row>
    <row r="84" spans="1:4" s="3" customFormat="1" ht="15">
      <c r="A84" s="188"/>
      <c r="B84" s="181"/>
      <c r="C84" s="87" t="s">
        <v>75</v>
      </c>
      <c r="D84" s="189"/>
    </row>
    <row r="85" s="3" customFormat="1" ht="15"/>
  </sheetData>
  <sheetProtection/>
  <mergeCells count="35">
    <mergeCell ref="D44:D53"/>
    <mergeCell ref="D5:D22"/>
    <mergeCell ref="D23:D40"/>
    <mergeCell ref="A23:A40"/>
    <mergeCell ref="B23:B40"/>
    <mergeCell ref="A41:A43"/>
    <mergeCell ref="D41:D43"/>
    <mergeCell ref="D82:D84"/>
    <mergeCell ref="D73:D76"/>
    <mergeCell ref="D77:D81"/>
    <mergeCell ref="D66:D68"/>
    <mergeCell ref="D69:D72"/>
    <mergeCell ref="D63:D65"/>
    <mergeCell ref="A82:A84"/>
    <mergeCell ref="B82:B84"/>
    <mergeCell ref="A77:A81"/>
    <mergeCell ref="B77:B81"/>
    <mergeCell ref="A73:A76"/>
    <mergeCell ref="B73:B76"/>
    <mergeCell ref="A54:A62"/>
    <mergeCell ref="B54:B62"/>
    <mergeCell ref="A63:A65"/>
    <mergeCell ref="B63:B65"/>
    <mergeCell ref="A66:A68"/>
    <mergeCell ref="B66:B68"/>
    <mergeCell ref="A1:D1"/>
    <mergeCell ref="A2:D2"/>
    <mergeCell ref="A69:A72"/>
    <mergeCell ref="B69:B72"/>
    <mergeCell ref="B41:B43"/>
    <mergeCell ref="A44:A53"/>
    <mergeCell ref="B44:B53"/>
    <mergeCell ref="D54:D62"/>
    <mergeCell ref="A5:A22"/>
    <mergeCell ref="B5:B22"/>
  </mergeCells>
  <printOptions/>
  <pageMargins left="0.7" right="0.7" top="0.75" bottom="0.75" header="0.3" footer="0.3"/>
  <pageSetup horizontalDpi="600" verticalDpi="600" orientation="portrait" paperSize="9" scale="61" r:id="rId1"/>
  <rowBreaks count="1" manualBreakCount="1">
    <brk id="62" max="255" man="1"/>
  </rowBreaks>
</worksheet>
</file>

<file path=xl/worksheets/sheet5.xml><?xml version="1.0" encoding="utf-8"?>
<worksheet xmlns="http://schemas.openxmlformats.org/spreadsheetml/2006/main" xmlns:r="http://schemas.openxmlformats.org/officeDocument/2006/relationships">
  <sheetPr>
    <tabColor rgb="FFFF0000"/>
  </sheetPr>
  <dimension ref="A1:D85"/>
  <sheetViews>
    <sheetView view="pageBreakPreview" zoomScale="60" zoomScalePageLayoutView="0" workbookViewId="0" topLeftCell="A22">
      <selection activeCell="B25" sqref="B25:B26"/>
    </sheetView>
  </sheetViews>
  <sheetFormatPr defaultColWidth="9.140625" defaultRowHeight="15"/>
  <cols>
    <col min="1" max="1" width="9.140625" style="88" customWidth="1"/>
    <col min="2" max="2" width="66.7109375" style="89" customWidth="1"/>
    <col min="3" max="3" width="44.00390625" style="89" customWidth="1"/>
    <col min="4" max="4" width="29.7109375" style="89" customWidth="1"/>
    <col min="5" max="16384" width="9.140625" style="89" customWidth="1"/>
  </cols>
  <sheetData>
    <row r="1" spans="2:4" ht="39.75" customHeight="1">
      <c r="B1" s="191" t="s">
        <v>25</v>
      </c>
      <c r="C1" s="191"/>
      <c r="D1" s="191"/>
    </row>
    <row r="3" ht="15.75">
      <c r="B3" s="90" t="s">
        <v>278</v>
      </c>
    </row>
    <row r="4" spans="1:4" ht="71.25" customHeight="1">
      <c r="A4" s="91"/>
      <c r="B4" s="92" t="s">
        <v>349</v>
      </c>
      <c r="C4" s="92" t="s">
        <v>48</v>
      </c>
      <c r="D4" s="92" t="s">
        <v>49</v>
      </c>
    </row>
    <row r="5" spans="2:4" ht="39.75" customHeight="1">
      <c r="B5" s="93" t="s">
        <v>26</v>
      </c>
      <c r="C5" s="94">
        <v>30</v>
      </c>
      <c r="D5" s="94">
        <f>C5+C5*20%</f>
        <v>36</v>
      </c>
    </row>
    <row r="6" spans="2:4" ht="50.25" customHeight="1">
      <c r="B6" s="93" t="s">
        <v>50</v>
      </c>
      <c r="C6" s="94">
        <v>40</v>
      </c>
      <c r="D6" s="94">
        <f>C6+C6*20%</f>
        <v>48</v>
      </c>
    </row>
    <row r="7" spans="2:4" ht="30" customHeight="1">
      <c r="B7" s="93" t="s">
        <v>347</v>
      </c>
      <c r="C7" s="95" t="s">
        <v>350</v>
      </c>
      <c r="D7" s="95" t="s">
        <v>350</v>
      </c>
    </row>
    <row r="8" spans="1:4" ht="15" customHeight="1">
      <c r="A8" s="96"/>
      <c r="B8" s="114" t="s">
        <v>701</v>
      </c>
      <c r="C8" s="95" t="s">
        <v>350</v>
      </c>
      <c r="D8" s="95" t="s">
        <v>350</v>
      </c>
    </row>
    <row r="9" spans="1:4" ht="15" customHeight="1">
      <c r="A9" s="96"/>
      <c r="B9" s="97" t="s">
        <v>702</v>
      </c>
      <c r="C9" s="95" t="s">
        <v>350</v>
      </c>
      <c r="D9" s="95" t="s">
        <v>350</v>
      </c>
    </row>
    <row r="10" spans="1:4" ht="15" customHeight="1">
      <c r="A10" s="96"/>
      <c r="B10" s="97" t="s">
        <v>703</v>
      </c>
      <c r="C10" s="95" t="s">
        <v>350</v>
      </c>
      <c r="D10" s="95" t="s">
        <v>350</v>
      </c>
    </row>
    <row r="11" spans="1:4" ht="35.25" customHeight="1">
      <c r="A11" s="96"/>
      <c r="B11" s="98" t="s">
        <v>704</v>
      </c>
      <c r="C11" s="95" t="s">
        <v>350</v>
      </c>
      <c r="D11" s="95" t="s">
        <v>350</v>
      </c>
    </row>
    <row r="12" spans="1:4" ht="15" customHeight="1">
      <c r="A12" s="96"/>
      <c r="B12" s="97" t="s">
        <v>705</v>
      </c>
      <c r="C12" s="95" t="s">
        <v>350</v>
      </c>
      <c r="D12" s="95" t="s">
        <v>350</v>
      </c>
    </row>
    <row r="13" spans="1:4" ht="15" customHeight="1">
      <c r="A13" s="96"/>
      <c r="B13" s="97" t="s">
        <v>706</v>
      </c>
      <c r="C13" s="95" t="s">
        <v>350</v>
      </c>
      <c r="D13" s="95" t="s">
        <v>350</v>
      </c>
    </row>
    <row r="14" spans="1:4" ht="15" customHeight="1">
      <c r="A14" s="96"/>
      <c r="B14" s="97" t="s">
        <v>707</v>
      </c>
      <c r="C14" s="95" t="s">
        <v>350</v>
      </c>
      <c r="D14" s="95" t="s">
        <v>350</v>
      </c>
    </row>
    <row r="15" spans="1:4" ht="15" customHeight="1">
      <c r="A15" s="96"/>
      <c r="B15" s="97" t="s">
        <v>708</v>
      </c>
      <c r="C15" s="95" t="s">
        <v>350</v>
      </c>
      <c r="D15" s="95" t="s">
        <v>350</v>
      </c>
    </row>
    <row r="16" spans="1:4" ht="15" customHeight="1">
      <c r="A16" s="96"/>
      <c r="B16" s="99"/>
      <c r="C16" s="100"/>
      <c r="D16" s="100"/>
    </row>
    <row r="17" spans="1:4" ht="15" customHeight="1">
      <c r="A17" s="96"/>
      <c r="B17" s="101" t="s">
        <v>353</v>
      </c>
      <c r="C17" s="95"/>
      <c r="D17" s="100"/>
    </row>
    <row r="18" spans="1:4" ht="30.75">
      <c r="A18" s="96"/>
      <c r="B18" s="102" t="s">
        <v>27</v>
      </c>
      <c r="C18" s="15" t="s">
        <v>51</v>
      </c>
      <c r="D18" s="100"/>
    </row>
    <row r="19" spans="1:4" s="106" customFormat="1" ht="141" customHeight="1">
      <c r="A19" s="103"/>
      <c r="B19" s="102" t="s">
        <v>28</v>
      </c>
      <c r="C19" s="104" t="s">
        <v>52</v>
      </c>
      <c r="D19" s="105"/>
    </row>
    <row r="20" spans="1:4" ht="93.75" customHeight="1">
      <c r="A20" s="96"/>
      <c r="B20" s="102" t="s">
        <v>53</v>
      </c>
      <c r="C20" s="15" t="s">
        <v>54</v>
      </c>
      <c r="D20" s="100"/>
    </row>
    <row r="21" spans="1:4" ht="15" customHeight="1">
      <c r="A21" s="96"/>
      <c r="B21" s="99"/>
      <c r="C21" s="100"/>
      <c r="D21" s="100"/>
    </row>
    <row r="22" spans="3:4" ht="15.75">
      <c r="C22" s="107"/>
      <c r="D22" s="96"/>
    </row>
    <row r="23" spans="2:4" ht="93.75" customHeight="1">
      <c r="B23" s="192" t="s">
        <v>24</v>
      </c>
      <c r="C23" s="192"/>
      <c r="D23" s="192"/>
    </row>
    <row r="24" spans="2:4" ht="111" customHeight="1">
      <c r="B24" s="14" t="s">
        <v>602</v>
      </c>
      <c r="C24" s="193" t="s">
        <v>55</v>
      </c>
      <c r="D24" s="194"/>
    </row>
    <row r="25" spans="2:4" ht="89.25" customHeight="1">
      <c r="B25" s="195" t="s">
        <v>352</v>
      </c>
      <c r="C25" s="108" t="s">
        <v>56</v>
      </c>
      <c r="D25" s="109">
        <v>28</v>
      </c>
    </row>
    <row r="26" spans="2:4" ht="291" customHeight="1">
      <c r="B26" s="195"/>
      <c r="C26" s="108" t="s">
        <v>57</v>
      </c>
      <c r="D26" s="109">
        <v>42</v>
      </c>
    </row>
    <row r="27" spans="2:3" ht="15.75">
      <c r="B27" s="110"/>
      <c r="C27" s="111"/>
    </row>
    <row r="28" spans="2:3" ht="15.75">
      <c r="B28" s="110"/>
      <c r="C28" s="111"/>
    </row>
    <row r="29" spans="1:2" ht="31.5">
      <c r="A29" s="112" t="s">
        <v>1015</v>
      </c>
      <c r="B29" s="82" t="s">
        <v>23</v>
      </c>
    </row>
    <row r="30" spans="1:2" ht="15">
      <c r="A30" s="67">
        <v>1</v>
      </c>
      <c r="B30" s="97" t="s">
        <v>712</v>
      </c>
    </row>
    <row r="31" spans="1:2" ht="15">
      <c r="A31" s="67">
        <v>2</v>
      </c>
      <c r="B31" s="97" t="s">
        <v>713</v>
      </c>
    </row>
    <row r="32" spans="1:2" ht="15">
      <c r="A32" s="67">
        <v>3</v>
      </c>
      <c r="B32" s="97" t="s">
        <v>714</v>
      </c>
    </row>
    <row r="33" spans="1:2" ht="15">
      <c r="A33" s="67">
        <v>4</v>
      </c>
      <c r="B33" s="97" t="s">
        <v>715</v>
      </c>
    </row>
    <row r="34" spans="1:2" ht="15">
      <c r="A34" s="67">
        <v>5</v>
      </c>
      <c r="B34" s="97" t="s">
        <v>716</v>
      </c>
    </row>
    <row r="35" spans="1:2" ht="15">
      <c r="A35" s="67">
        <v>6</v>
      </c>
      <c r="B35" s="97" t="s">
        <v>717</v>
      </c>
    </row>
    <row r="36" spans="1:2" ht="15">
      <c r="A36" s="67">
        <v>7</v>
      </c>
      <c r="B36" s="97" t="s">
        <v>718</v>
      </c>
    </row>
    <row r="37" spans="1:2" ht="15">
      <c r="A37" s="67">
        <v>8</v>
      </c>
      <c r="B37" s="97" t="s">
        <v>719</v>
      </c>
    </row>
    <row r="38" spans="1:2" ht="15">
      <c r="A38" s="67">
        <v>9</v>
      </c>
      <c r="B38" s="97" t="s">
        <v>720</v>
      </c>
    </row>
    <row r="39" spans="1:2" ht="15">
      <c r="A39" s="67">
        <v>10</v>
      </c>
      <c r="B39" s="97" t="s">
        <v>721</v>
      </c>
    </row>
    <row r="40" spans="1:2" ht="15">
      <c r="A40" s="67">
        <v>11</v>
      </c>
      <c r="B40" s="97" t="s">
        <v>722</v>
      </c>
    </row>
    <row r="41" spans="1:2" ht="15">
      <c r="A41" s="67">
        <v>12</v>
      </c>
      <c r="B41" s="97" t="s">
        <v>723</v>
      </c>
    </row>
    <row r="42" spans="1:2" ht="15">
      <c r="A42" s="67">
        <v>13</v>
      </c>
      <c r="B42" s="97" t="s">
        <v>724</v>
      </c>
    </row>
    <row r="43" spans="1:2" ht="15">
      <c r="A43" s="67">
        <v>14</v>
      </c>
      <c r="B43" s="97" t="s">
        <v>725</v>
      </c>
    </row>
    <row r="44" spans="1:2" ht="15">
      <c r="A44" s="67">
        <v>15</v>
      </c>
      <c r="B44" s="97" t="s">
        <v>726</v>
      </c>
    </row>
    <row r="45" spans="1:2" ht="15">
      <c r="A45" s="67">
        <v>16</v>
      </c>
      <c r="B45" s="97" t="s">
        <v>727</v>
      </c>
    </row>
    <row r="46" spans="1:2" ht="15">
      <c r="A46" s="67">
        <v>17</v>
      </c>
      <c r="B46" s="97" t="s">
        <v>728</v>
      </c>
    </row>
    <row r="47" spans="1:2" ht="15">
      <c r="A47" s="67">
        <v>18</v>
      </c>
      <c r="B47" s="97" t="s">
        <v>729</v>
      </c>
    </row>
    <row r="48" spans="1:2" ht="15">
      <c r="A48" s="67">
        <v>19</v>
      </c>
      <c r="B48" s="97" t="s">
        <v>730</v>
      </c>
    </row>
    <row r="49" spans="1:2" ht="15">
      <c r="A49" s="67">
        <v>20</v>
      </c>
      <c r="B49" s="97" t="s">
        <v>731</v>
      </c>
    </row>
    <row r="50" spans="1:2" ht="15">
      <c r="A50" s="67">
        <v>21</v>
      </c>
      <c r="B50" s="97" t="s">
        <v>732</v>
      </c>
    </row>
    <row r="51" spans="1:2" ht="15">
      <c r="A51" s="67">
        <v>22</v>
      </c>
      <c r="B51" s="97" t="s">
        <v>733</v>
      </c>
    </row>
    <row r="52" spans="1:2" ht="15">
      <c r="A52" s="67">
        <v>23</v>
      </c>
      <c r="B52" s="97" t="s">
        <v>734</v>
      </c>
    </row>
    <row r="53" spans="1:2" ht="15">
      <c r="A53" s="67">
        <v>24</v>
      </c>
      <c r="B53" s="97" t="s">
        <v>735</v>
      </c>
    </row>
    <row r="54" spans="1:2" ht="15">
      <c r="A54" s="67">
        <v>25</v>
      </c>
      <c r="B54" s="97" t="s">
        <v>736</v>
      </c>
    </row>
    <row r="55" spans="1:2" ht="15">
      <c r="A55" s="67">
        <v>26</v>
      </c>
      <c r="B55" s="97" t="s">
        <v>737</v>
      </c>
    </row>
    <row r="56" spans="1:2" ht="15">
      <c r="A56" s="67">
        <v>27</v>
      </c>
      <c r="B56" s="97" t="s">
        <v>738</v>
      </c>
    </row>
    <row r="57" spans="1:2" ht="15">
      <c r="A57" s="67">
        <v>28</v>
      </c>
      <c r="B57" s="97" t="s">
        <v>739</v>
      </c>
    </row>
    <row r="58" spans="1:2" ht="15">
      <c r="A58" s="67">
        <v>29</v>
      </c>
      <c r="B58" s="97" t="s">
        <v>740</v>
      </c>
    </row>
    <row r="59" spans="1:2" ht="15">
      <c r="A59" s="67">
        <v>30</v>
      </c>
      <c r="B59" s="97" t="s">
        <v>741</v>
      </c>
    </row>
    <row r="60" spans="1:2" ht="15">
      <c r="A60" s="67">
        <v>31</v>
      </c>
      <c r="B60" s="97" t="s">
        <v>742</v>
      </c>
    </row>
    <row r="61" spans="1:2" ht="15">
      <c r="A61" s="67">
        <v>32</v>
      </c>
      <c r="B61" s="97" t="s">
        <v>743</v>
      </c>
    </row>
    <row r="62" spans="1:2" ht="15">
      <c r="A62" s="67">
        <v>33</v>
      </c>
      <c r="B62" s="97" t="s">
        <v>744</v>
      </c>
    </row>
    <row r="63" spans="1:2" ht="15">
      <c r="A63" s="67">
        <v>34</v>
      </c>
      <c r="B63" s="97" t="s">
        <v>745</v>
      </c>
    </row>
    <row r="64" spans="1:2" ht="15">
      <c r="A64" s="67">
        <v>35</v>
      </c>
      <c r="B64" s="97" t="s">
        <v>746</v>
      </c>
    </row>
    <row r="65" spans="1:2" ht="15">
      <c r="A65" s="67">
        <v>36</v>
      </c>
      <c r="B65" s="97" t="s">
        <v>747</v>
      </c>
    </row>
    <row r="66" spans="1:2" ht="15">
      <c r="A66" s="67">
        <v>37</v>
      </c>
      <c r="B66" s="97" t="s">
        <v>748</v>
      </c>
    </row>
    <row r="67" spans="1:2" ht="30">
      <c r="A67" s="67">
        <v>38</v>
      </c>
      <c r="B67" s="114" t="s">
        <v>749</v>
      </c>
    </row>
    <row r="68" spans="1:2" ht="15">
      <c r="A68" s="67">
        <v>39</v>
      </c>
      <c r="B68" s="97" t="s">
        <v>750</v>
      </c>
    </row>
    <row r="69" spans="1:2" ht="15">
      <c r="A69" s="67">
        <v>40</v>
      </c>
      <c r="B69" s="97" t="s">
        <v>751</v>
      </c>
    </row>
    <row r="70" spans="1:2" ht="15">
      <c r="A70" s="67">
        <v>41</v>
      </c>
      <c r="B70" s="97" t="s">
        <v>752</v>
      </c>
    </row>
    <row r="71" spans="1:2" ht="15">
      <c r="A71" s="67">
        <v>42</v>
      </c>
      <c r="B71" s="97" t="s">
        <v>753</v>
      </c>
    </row>
    <row r="72" spans="1:2" ht="15">
      <c r="A72" s="67">
        <v>43</v>
      </c>
      <c r="B72" s="97" t="s">
        <v>754</v>
      </c>
    </row>
    <row r="73" spans="1:2" ht="15">
      <c r="A73" s="67">
        <v>44</v>
      </c>
      <c r="B73" s="97" t="s">
        <v>755</v>
      </c>
    </row>
    <row r="74" spans="1:2" ht="15">
      <c r="A74" s="67">
        <v>45</v>
      </c>
      <c r="B74" s="97" t="s">
        <v>756</v>
      </c>
    </row>
    <row r="75" spans="1:2" ht="15">
      <c r="A75" s="67">
        <v>46</v>
      </c>
      <c r="B75" s="97" t="s">
        <v>757</v>
      </c>
    </row>
    <row r="76" spans="1:2" ht="15">
      <c r="A76" s="67">
        <v>47</v>
      </c>
      <c r="B76" s="97" t="s">
        <v>758</v>
      </c>
    </row>
    <row r="77" spans="1:2" ht="15">
      <c r="A77" s="67">
        <v>48</v>
      </c>
      <c r="B77" s="97" t="s">
        <v>759</v>
      </c>
    </row>
    <row r="78" spans="1:2" ht="15">
      <c r="A78" s="67">
        <v>49</v>
      </c>
      <c r="B78" s="97" t="s">
        <v>760</v>
      </c>
    </row>
    <row r="79" spans="2:3" ht="47.25" customHeight="1">
      <c r="B79" s="190" t="s">
        <v>348</v>
      </c>
      <c r="C79" s="190"/>
    </row>
    <row r="80" ht="15">
      <c r="B80" s="89" t="s">
        <v>351</v>
      </c>
    </row>
    <row r="83" spans="2:3" ht="31.5">
      <c r="B83" s="17" t="s">
        <v>326</v>
      </c>
      <c r="C83" s="92" t="s">
        <v>327</v>
      </c>
    </row>
    <row r="84" spans="2:3" ht="15" customHeight="1">
      <c r="B84" s="16" t="s">
        <v>693</v>
      </c>
      <c r="C84" s="113">
        <v>13</v>
      </c>
    </row>
    <row r="85" spans="2:3" ht="15" customHeight="1">
      <c r="B85" s="16" t="s">
        <v>694</v>
      </c>
      <c r="C85" s="113">
        <v>140</v>
      </c>
    </row>
  </sheetData>
  <sheetProtection/>
  <mergeCells count="5">
    <mergeCell ref="B79:C79"/>
    <mergeCell ref="B1:D1"/>
    <mergeCell ref="B23:D23"/>
    <mergeCell ref="C24:D24"/>
    <mergeCell ref="B25:B26"/>
  </mergeCells>
  <printOptions/>
  <pageMargins left="0.7" right="0.7" top="0.75" bottom="0.75" header="0.3" footer="0.3"/>
  <pageSetup horizontalDpi="600" verticalDpi="600" orientation="portrait" paperSize="9" scale="55" r:id="rId1"/>
  <rowBreaks count="1" manualBreakCount="1">
    <brk id="28" max="255" man="1"/>
  </rowBreaks>
</worksheet>
</file>

<file path=xl/worksheets/sheet6.xml><?xml version="1.0" encoding="utf-8"?>
<worksheet xmlns="http://schemas.openxmlformats.org/spreadsheetml/2006/main" xmlns:r="http://schemas.openxmlformats.org/officeDocument/2006/relationships">
  <sheetPr>
    <tabColor rgb="FFFF0000"/>
  </sheetPr>
  <dimension ref="A1:J187"/>
  <sheetViews>
    <sheetView tabSelected="1" view="pageBreakPreview" zoomScaleSheetLayoutView="100" zoomScalePageLayoutView="0" workbookViewId="0" topLeftCell="A55">
      <selection activeCell="H10" sqref="H10"/>
    </sheetView>
  </sheetViews>
  <sheetFormatPr defaultColWidth="9.140625" defaultRowHeight="15"/>
  <cols>
    <col min="1" max="1" width="8.00390625" style="132" customWidth="1"/>
    <col min="2" max="2" width="11.421875" style="133" customWidth="1"/>
    <col min="3" max="3" width="66.8515625" style="120" customWidth="1"/>
    <col min="4" max="4" width="22.421875" style="134" customWidth="1"/>
    <col min="5" max="16384" width="9.140625" style="120" customWidth="1"/>
  </cols>
  <sheetData>
    <row r="1" spans="1:4" ht="56.25" customHeight="1">
      <c r="A1" s="196" t="s">
        <v>919</v>
      </c>
      <c r="B1" s="196"/>
      <c r="C1" s="196"/>
      <c r="D1" s="196"/>
    </row>
    <row r="2" spans="1:4" ht="37.5" customHeight="1">
      <c r="A2" s="197" t="s">
        <v>920</v>
      </c>
      <c r="B2" s="197"/>
      <c r="C2" s="197"/>
      <c r="D2" s="197"/>
    </row>
    <row r="3" spans="1:4" ht="75.75" customHeight="1">
      <c r="A3" s="92" t="s">
        <v>917</v>
      </c>
      <c r="B3" s="121" t="s">
        <v>771</v>
      </c>
      <c r="C3" s="92" t="s">
        <v>787</v>
      </c>
      <c r="D3" s="122" t="s">
        <v>918</v>
      </c>
    </row>
    <row r="4" spans="1:4" s="123" customFormat="1" ht="15.75">
      <c r="A4" s="92"/>
      <c r="B4" s="121"/>
      <c r="C4" s="92" t="s">
        <v>788</v>
      </c>
      <c r="D4" s="122"/>
    </row>
    <row r="5" spans="1:4" ht="30" customHeight="1">
      <c r="A5" s="114" t="s">
        <v>789</v>
      </c>
      <c r="B5" s="124">
        <v>2.6001</v>
      </c>
      <c r="C5" s="15" t="s">
        <v>116</v>
      </c>
      <c r="D5" s="125" t="s">
        <v>117</v>
      </c>
    </row>
    <row r="6" spans="1:4" ht="30" customHeight="1">
      <c r="A6" s="114" t="s">
        <v>772</v>
      </c>
      <c r="B6" s="124">
        <v>2.6002</v>
      </c>
      <c r="C6" s="15" t="s">
        <v>790</v>
      </c>
      <c r="D6" s="125" t="s">
        <v>118</v>
      </c>
    </row>
    <row r="7" spans="1:4" ht="30" customHeight="1">
      <c r="A7" s="114" t="s">
        <v>791</v>
      </c>
      <c r="B7" s="124">
        <v>2.6003</v>
      </c>
      <c r="C7" s="15" t="s">
        <v>119</v>
      </c>
      <c r="D7" s="125" t="s">
        <v>120</v>
      </c>
    </row>
    <row r="8" spans="1:4" ht="30" customHeight="1">
      <c r="A8" s="114" t="s">
        <v>773</v>
      </c>
      <c r="B8" s="124" t="s">
        <v>121</v>
      </c>
      <c r="C8" s="15" t="s">
        <v>122</v>
      </c>
      <c r="D8" s="125" t="s">
        <v>123</v>
      </c>
    </row>
    <row r="9" spans="1:4" ht="30" customHeight="1">
      <c r="A9" s="114" t="s">
        <v>774</v>
      </c>
      <c r="B9" s="124">
        <v>2.60501</v>
      </c>
      <c r="C9" s="15" t="s">
        <v>124</v>
      </c>
      <c r="D9" s="125" t="s">
        <v>125</v>
      </c>
    </row>
    <row r="10" spans="1:4" ht="30" customHeight="1">
      <c r="A10" s="114" t="s">
        <v>775</v>
      </c>
      <c r="B10" s="124">
        <v>2.60502</v>
      </c>
      <c r="C10" s="15" t="s">
        <v>126</v>
      </c>
      <c r="D10" s="125" t="s">
        <v>127</v>
      </c>
    </row>
    <row r="11" spans="1:4" ht="30" customHeight="1">
      <c r="A11" s="114" t="s">
        <v>776</v>
      </c>
      <c r="B11" s="124">
        <v>2.6059</v>
      </c>
      <c r="C11" s="15" t="s">
        <v>792</v>
      </c>
      <c r="D11" s="125" t="s">
        <v>125</v>
      </c>
    </row>
    <row r="12" spans="1:4" ht="30" customHeight="1">
      <c r="A12" s="114" t="s">
        <v>777</v>
      </c>
      <c r="B12" s="124">
        <v>2.6101</v>
      </c>
      <c r="C12" s="15" t="s">
        <v>128</v>
      </c>
      <c r="D12" s="125" t="s">
        <v>129</v>
      </c>
    </row>
    <row r="13" spans="1:4" ht="30" customHeight="1">
      <c r="A13" s="114" t="s">
        <v>778</v>
      </c>
      <c r="B13" s="124">
        <v>2.6102</v>
      </c>
      <c r="C13" s="15" t="s">
        <v>793</v>
      </c>
      <c r="D13" s="125" t="s">
        <v>130</v>
      </c>
    </row>
    <row r="14" spans="1:4" ht="30" customHeight="1">
      <c r="A14" s="114" t="s">
        <v>794</v>
      </c>
      <c r="B14" s="124">
        <v>2.6103</v>
      </c>
      <c r="C14" s="15" t="s">
        <v>131</v>
      </c>
      <c r="D14" s="125" t="s">
        <v>132</v>
      </c>
    </row>
    <row r="15" spans="1:4" s="123" customFormat="1" ht="30" customHeight="1">
      <c r="A15" s="92"/>
      <c r="B15" s="121"/>
      <c r="C15" s="92" t="s">
        <v>795</v>
      </c>
      <c r="D15" s="126"/>
    </row>
    <row r="16" spans="1:4" ht="30" customHeight="1">
      <c r="A16" s="114" t="s">
        <v>779</v>
      </c>
      <c r="B16" s="124">
        <v>2.1002</v>
      </c>
      <c r="C16" s="15" t="s">
        <v>133</v>
      </c>
      <c r="D16" s="125" t="s">
        <v>134</v>
      </c>
    </row>
    <row r="17" spans="1:4" ht="30" customHeight="1">
      <c r="A17" s="114" t="s">
        <v>780</v>
      </c>
      <c r="B17" s="124">
        <v>2.1003</v>
      </c>
      <c r="C17" s="15" t="s">
        <v>135</v>
      </c>
      <c r="D17" s="125" t="s">
        <v>136</v>
      </c>
    </row>
    <row r="18" spans="1:4" ht="30" customHeight="1">
      <c r="A18" s="114" t="s">
        <v>796</v>
      </c>
      <c r="B18" s="124">
        <v>2.10063</v>
      </c>
      <c r="C18" s="15" t="s">
        <v>31</v>
      </c>
      <c r="D18" s="125">
        <v>40</v>
      </c>
    </row>
    <row r="19" spans="1:4" ht="30" customHeight="1">
      <c r="A19" s="114" t="s">
        <v>797</v>
      </c>
      <c r="B19" s="124">
        <v>2.1011</v>
      </c>
      <c r="C19" s="15" t="s">
        <v>137</v>
      </c>
      <c r="D19" s="125" t="s">
        <v>138</v>
      </c>
    </row>
    <row r="20" spans="1:4" ht="30" customHeight="1">
      <c r="A20" s="114" t="s">
        <v>781</v>
      </c>
      <c r="B20" s="124">
        <v>2.1012</v>
      </c>
      <c r="C20" s="15" t="s">
        <v>139</v>
      </c>
      <c r="D20" s="125" t="s">
        <v>138</v>
      </c>
    </row>
    <row r="21" spans="1:4" ht="30" customHeight="1">
      <c r="A21" s="114" t="s">
        <v>782</v>
      </c>
      <c r="B21" s="124">
        <v>2.1014</v>
      </c>
      <c r="C21" s="15" t="s">
        <v>140</v>
      </c>
      <c r="D21" s="125" t="s">
        <v>141</v>
      </c>
    </row>
    <row r="22" spans="1:4" ht="30" customHeight="1">
      <c r="A22" s="114" t="s">
        <v>783</v>
      </c>
      <c r="B22" s="124">
        <v>2.1015</v>
      </c>
      <c r="C22" s="15" t="s">
        <v>142</v>
      </c>
      <c r="D22" s="125" t="s">
        <v>138</v>
      </c>
    </row>
    <row r="23" spans="1:4" ht="30" customHeight="1">
      <c r="A23" s="114" t="s">
        <v>798</v>
      </c>
      <c r="B23" s="124">
        <v>2.1016</v>
      </c>
      <c r="C23" s="15" t="s">
        <v>143</v>
      </c>
      <c r="D23" s="125" t="s">
        <v>138</v>
      </c>
    </row>
    <row r="24" spans="1:4" ht="30" customHeight="1">
      <c r="A24" s="114" t="s">
        <v>784</v>
      </c>
      <c r="B24" s="124" t="s">
        <v>144</v>
      </c>
      <c r="C24" s="15" t="s">
        <v>145</v>
      </c>
      <c r="D24" s="125" t="s">
        <v>146</v>
      </c>
    </row>
    <row r="25" spans="1:4" ht="30" customHeight="1">
      <c r="A25" s="114" t="s">
        <v>799</v>
      </c>
      <c r="B25" s="124">
        <v>2.10303</v>
      </c>
      <c r="C25" s="15" t="s">
        <v>147</v>
      </c>
      <c r="D25" s="125" t="s">
        <v>146</v>
      </c>
    </row>
    <row r="26" spans="1:4" ht="30" customHeight="1">
      <c r="A26" s="114" t="s">
        <v>785</v>
      </c>
      <c r="B26" s="124">
        <v>2.10304</v>
      </c>
      <c r="C26" s="15" t="s">
        <v>148</v>
      </c>
      <c r="D26" s="125" t="s">
        <v>149</v>
      </c>
    </row>
    <row r="27" spans="1:4" ht="30" customHeight="1">
      <c r="A27" s="114" t="s">
        <v>800</v>
      </c>
      <c r="B27" s="124">
        <v>2.10305</v>
      </c>
      <c r="C27" s="15" t="s">
        <v>150</v>
      </c>
      <c r="D27" s="125" t="s">
        <v>151</v>
      </c>
    </row>
    <row r="28" spans="1:4" ht="30" customHeight="1">
      <c r="A28" s="114" t="s">
        <v>786</v>
      </c>
      <c r="B28" s="124">
        <v>2.10306</v>
      </c>
      <c r="C28" s="15" t="s">
        <v>152</v>
      </c>
      <c r="D28" s="125" t="s">
        <v>134</v>
      </c>
    </row>
    <row r="29" spans="1:4" ht="30" customHeight="1">
      <c r="A29" s="114" t="s">
        <v>801</v>
      </c>
      <c r="B29" s="124">
        <v>2.10402</v>
      </c>
      <c r="C29" s="15" t="s">
        <v>153</v>
      </c>
      <c r="D29" s="125" t="s">
        <v>138</v>
      </c>
    </row>
    <row r="30" spans="1:4" ht="30" customHeight="1">
      <c r="A30" s="114" t="s">
        <v>802</v>
      </c>
      <c r="B30" s="124">
        <v>2.10403</v>
      </c>
      <c r="C30" s="15" t="s">
        <v>154</v>
      </c>
      <c r="D30" s="125" t="s">
        <v>155</v>
      </c>
    </row>
    <row r="31" spans="1:4" ht="30" customHeight="1">
      <c r="A31" s="114" t="s">
        <v>803</v>
      </c>
      <c r="B31" s="124">
        <v>2.10404</v>
      </c>
      <c r="C31" s="15" t="s">
        <v>804</v>
      </c>
      <c r="D31" s="125">
        <v>10</v>
      </c>
    </row>
    <row r="32" spans="1:4" ht="30" customHeight="1">
      <c r="A32" s="114" t="s">
        <v>805</v>
      </c>
      <c r="B32" s="124">
        <v>2.10406</v>
      </c>
      <c r="C32" s="15" t="s">
        <v>32</v>
      </c>
      <c r="D32" s="125" t="s">
        <v>156</v>
      </c>
    </row>
    <row r="33" spans="1:4" ht="30" customHeight="1">
      <c r="A33" s="114" t="s">
        <v>806</v>
      </c>
      <c r="B33" s="124">
        <v>2.10409</v>
      </c>
      <c r="C33" s="15" t="s">
        <v>157</v>
      </c>
      <c r="D33" s="125" t="s">
        <v>158</v>
      </c>
    </row>
    <row r="34" spans="1:4" ht="30" customHeight="1">
      <c r="A34" s="114" t="s">
        <v>807</v>
      </c>
      <c r="B34" s="124" t="s">
        <v>159</v>
      </c>
      <c r="C34" s="15" t="s">
        <v>160</v>
      </c>
      <c r="D34" s="125">
        <v>10</v>
      </c>
    </row>
    <row r="35" spans="1:4" ht="30" customHeight="1">
      <c r="A35" s="114" t="s">
        <v>808</v>
      </c>
      <c r="B35" s="124">
        <v>2.10501</v>
      </c>
      <c r="C35" s="15" t="s">
        <v>161</v>
      </c>
      <c r="D35" s="125">
        <v>11</v>
      </c>
    </row>
    <row r="36" spans="1:4" ht="30" customHeight="1">
      <c r="A36" s="114" t="s">
        <v>809</v>
      </c>
      <c r="B36" s="124">
        <v>2.10503</v>
      </c>
      <c r="C36" s="15" t="s">
        <v>162</v>
      </c>
      <c r="D36" s="125" t="s">
        <v>163</v>
      </c>
    </row>
    <row r="37" spans="1:4" ht="30" customHeight="1">
      <c r="A37" s="114" t="s">
        <v>810</v>
      </c>
      <c r="B37" s="124">
        <v>2.10504</v>
      </c>
      <c r="C37" s="15" t="s">
        <v>164</v>
      </c>
      <c r="D37" s="125" t="s">
        <v>127</v>
      </c>
    </row>
    <row r="38" spans="1:4" ht="30" customHeight="1">
      <c r="A38" s="114" t="s">
        <v>811</v>
      </c>
      <c r="B38" s="124">
        <v>2.10505</v>
      </c>
      <c r="C38" s="15" t="s">
        <v>165</v>
      </c>
      <c r="D38" s="125" t="s">
        <v>163</v>
      </c>
    </row>
    <row r="39" spans="1:4" ht="30" customHeight="1">
      <c r="A39" s="114" t="s">
        <v>812</v>
      </c>
      <c r="B39" s="124">
        <v>2.10506</v>
      </c>
      <c r="C39" s="15" t="s">
        <v>166</v>
      </c>
      <c r="D39" s="125" t="s">
        <v>167</v>
      </c>
    </row>
    <row r="40" spans="1:4" ht="30" customHeight="1">
      <c r="A40" s="114" t="s">
        <v>813</v>
      </c>
      <c r="B40" s="124">
        <v>2.10507</v>
      </c>
      <c r="C40" s="15" t="s">
        <v>168</v>
      </c>
      <c r="D40" s="125">
        <v>13</v>
      </c>
    </row>
    <row r="41" spans="1:4" ht="30" customHeight="1">
      <c r="A41" s="114" t="s">
        <v>814</v>
      </c>
      <c r="B41" s="124" t="s">
        <v>169</v>
      </c>
      <c r="C41" s="15" t="s">
        <v>170</v>
      </c>
      <c r="D41" s="125" t="s">
        <v>171</v>
      </c>
    </row>
    <row r="42" spans="1:4" ht="30" customHeight="1">
      <c r="A42" s="114" t="s">
        <v>815</v>
      </c>
      <c r="B42" s="124">
        <v>2.2604</v>
      </c>
      <c r="C42" s="15" t="s">
        <v>172</v>
      </c>
      <c r="D42" s="125" t="s">
        <v>163</v>
      </c>
    </row>
    <row r="43" spans="1:4" ht="30" customHeight="1">
      <c r="A43" s="114" t="s">
        <v>816</v>
      </c>
      <c r="B43" s="124">
        <v>2.2612</v>
      </c>
      <c r="C43" s="15" t="s">
        <v>173</v>
      </c>
      <c r="D43" s="125">
        <v>22</v>
      </c>
    </row>
    <row r="44" spans="1:4" ht="30" customHeight="1">
      <c r="A44" s="114" t="s">
        <v>817</v>
      </c>
      <c r="B44" s="124">
        <v>2.2622</v>
      </c>
      <c r="C44" s="15" t="s">
        <v>174</v>
      </c>
      <c r="D44" s="125" t="s">
        <v>163</v>
      </c>
    </row>
    <row r="45" spans="1:4" ht="30" customHeight="1">
      <c r="A45" s="114" t="s">
        <v>818</v>
      </c>
      <c r="B45" s="124">
        <v>2.2623</v>
      </c>
      <c r="C45" s="15" t="s">
        <v>175</v>
      </c>
      <c r="D45" s="125" t="s">
        <v>176</v>
      </c>
    </row>
    <row r="46" spans="1:4" s="123" customFormat="1" ht="30" customHeight="1">
      <c r="A46" s="92"/>
      <c r="B46" s="121"/>
      <c r="C46" s="92" t="s">
        <v>819</v>
      </c>
      <c r="D46" s="126"/>
    </row>
    <row r="47" spans="1:4" ht="30" customHeight="1">
      <c r="A47" s="114" t="s">
        <v>820</v>
      </c>
      <c r="B47" s="124" t="s">
        <v>177</v>
      </c>
      <c r="C47" s="15" t="s">
        <v>178</v>
      </c>
      <c r="D47" s="125" t="s">
        <v>179</v>
      </c>
    </row>
    <row r="48" spans="1:4" ht="30" customHeight="1">
      <c r="A48" s="114" t="s">
        <v>821</v>
      </c>
      <c r="B48" s="124">
        <v>2.2502</v>
      </c>
      <c r="C48" s="15" t="s">
        <v>180</v>
      </c>
      <c r="D48" s="125" t="s">
        <v>181</v>
      </c>
    </row>
    <row r="49" spans="1:4" ht="30" customHeight="1">
      <c r="A49" s="114" t="s">
        <v>822</v>
      </c>
      <c r="B49" s="124">
        <v>2.2507</v>
      </c>
      <c r="C49" s="15" t="s">
        <v>823</v>
      </c>
      <c r="D49" s="125" t="s">
        <v>182</v>
      </c>
    </row>
    <row r="50" spans="1:4" ht="30" customHeight="1">
      <c r="A50" s="114" t="s">
        <v>824</v>
      </c>
      <c r="B50" s="124">
        <v>2.2509</v>
      </c>
      <c r="C50" s="15" t="s">
        <v>825</v>
      </c>
      <c r="D50" s="125" t="s">
        <v>183</v>
      </c>
    </row>
    <row r="51" spans="1:4" ht="30" customHeight="1">
      <c r="A51" s="114" t="s">
        <v>826</v>
      </c>
      <c r="B51" s="124" t="s">
        <v>184</v>
      </c>
      <c r="C51" s="15" t="s">
        <v>827</v>
      </c>
      <c r="D51" s="125" t="s">
        <v>183</v>
      </c>
    </row>
    <row r="52" spans="1:4" ht="30" customHeight="1">
      <c r="A52" s="114" t="s">
        <v>828</v>
      </c>
      <c r="B52" s="124">
        <v>2.2514</v>
      </c>
      <c r="C52" s="15" t="s">
        <v>829</v>
      </c>
      <c r="D52" s="125" t="s">
        <v>185</v>
      </c>
    </row>
    <row r="53" spans="1:4" ht="30" customHeight="1">
      <c r="A53" s="114" t="s">
        <v>830</v>
      </c>
      <c r="B53" s="124">
        <v>2.2521</v>
      </c>
      <c r="C53" s="15" t="s">
        <v>831</v>
      </c>
      <c r="D53" s="125" t="s">
        <v>186</v>
      </c>
    </row>
    <row r="54" spans="1:4" ht="30" customHeight="1">
      <c r="A54" s="114" t="s">
        <v>832</v>
      </c>
      <c r="B54" s="124">
        <v>2.2522</v>
      </c>
      <c r="C54" s="15" t="s">
        <v>833</v>
      </c>
      <c r="D54" s="125" t="s">
        <v>183</v>
      </c>
    </row>
    <row r="55" spans="1:4" ht="30" customHeight="1">
      <c r="A55" s="114" t="s">
        <v>834</v>
      </c>
      <c r="B55" s="124">
        <v>2.2523</v>
      </c>
      <c r="C55" s="15" t="s">
        <v>835</v>
      </c>
      <c r="D55" s="125" t="s">
        <v>187</v>
      </c>
    </row>
    <row r="56" spans="1:4" ht="30" customHeight="1">
      <c r="A56" s="114" t="s">
        <v>836</v>
      </c>
      <c r="B56" s="124">
        <v>2.2525</v>
      </c>
      <c r="C56" s="15" t="s">
        <v>837</v>
      </c>
      <c r="D56" s="125" t="s">
        <v>187</v>
      </c>
    </row>
    <row r="57" spans="1:4" ht="30" customHeight="1">
      <c r="A57" s="114" t="s">
        <v>838</v>
      </c>
      <c r="B57" s="124">
        <v>2.327091</v>
      </c>
      <c r="C57" s="15" t="s">
        <v>188</v>
      </c>
      <c r="D57" s="125" t="s">
        <v>189</v>
      </c>
    </row>
    <row r="58" spans="1:4" ht="30" customHeight="1">
      <c r="A58" s="114" t="s">
        <v>839</v>
      </c>
      <c r="B58" s="124">
        <v>2.327092</v>
      </c>
      <c r="C58" s="15" t="s">
        <v>29</v>
      </c>
      <c r="D58" s="125" t="s">
        <v>190</v>
      </c>
    </row>
    <row r="59" spans="1:4" ht="30" customHeight="1">
      <c r="A59" s="114" t="s">
        <v>840</v>
      </c>
      <c r="B59" s="124">
        <v>2.327093</v>
      </c>
      <c r="C59" s="15" t="s">
        <v>30</v>
      </c>
      <c r="D59" s="125" t="s">
        <v>191</v>
      </c>
    </row>
    <row r="60" spans="1:4" ht="30" customHeight="1">
      <c r="A60" s="114" t="s">
        <v>841</v>
      </c>
      <c r="B60" s="124" t="s">
        <v>192</v>
      </c>
      <c r="C60" s="15" t="s">
        <v>193</v>
      </c>
      <c r="D60" s="125" t="s">
        <v>194</v>
      </c>
    </row>
    <row r="61" spans="1:4" ht="30" customHeight="1">
      <c r="A61" s="114" t="s">
        <v>842</v>
      </c>
      <c r="B61" s="124" t="s">
        <v>195</v>
      </c>
      <c r="C61" s="15" t="s">
        <v>196</v>
      </c>
      <c r="D61" s="125" t="s">
        <v>197</v>
      </c>
    </row>
    <row r="62" spans="1:4" ht="30" customHeight="1">
      <c r="A62" s="114" t="s">
        <v>843</v>
      </c>
      <c r="B62" s="124" t="s">
        <v>198</v>
      </c>
      <c r="C62" s="15" t="s">
        <v>199</v>
      </c>
      <c r="D62" s="125" t="s">
        <v>200</v>
      </c>
    </row>
    <row r="63" spans="1:4" ht="30" customHeight="1">
      <c r="A63" s="114" t="s">
        <v>844</v>
      </c>
      <c r="B63" s="124">
        <v>2.40013</v>
      </c>
      <c r="C63" s="15" t="s">
        <v>201</v>
      </c>
      <c r="D63" s="125" t="s">
        <v>202</v>
      </c>
    </row>
    <row r="64" spans="1:4" ht="30" customHeight="1">
      <c r="A64" s="114" t="s">
        <v>845</v>
      </c>
      <c r="B64" s="124">
        <v>2.40203</v>
      </c>
      <c r="C64" s="15" t="s">
        <v>203</v>
      </c>
      <c r="D64" s="125" t="s">
        <v>204</v>
      </c>
    </row>
    <row r="65" spans="1:4" ht="30" customHeight="1">
      <c r="A65" s="114" t="s">
        <v>846</v>
      </c>
      <c r="B65" s="124">
        <v>2.430011</v>
      </c>
      <c r="C65" s="15" t="s">
        <v>847</v>
      </c>
      <c r="D65" s="125" t="s">
        <v>205</v>
      </c>
    </row>
    <row r="66" spans="1:4" ht="30" customHeight="1">
      <c r="A66" s="114" t="s">
        <v>848</v>
      </c>
      <c r="B66" s="124">
        <v>2.430012</v>
      </c>
      <c r="C66" s="15" t="s">
        <v>849</v>
      </c>
      <c r="D66" s="125" t="s">
        <v>205</v>
      </c>
    </row>
    <row r="67" spans="1:4" ht="30" customHeight="1">
      <c r="A67" s="114" t="s">
        <v>850</v>
      </c>
      <c r="B67" s="124" t="s">
        <v>206</v>
      </c>
      <c r="C67" s="15" t="s">
        <v>851</v>
      </c>
      <c r="D67" s="125" t="s">
        <v>207</v>
      </c>
    </row>
    <row r="68" spans="1:4" ht="30" customHeight="1">
      <c r="A68" s="114" t="s">
        <v>852</v>
      </c>
      <c r="B68" s="124">
        <v>2.43011</v>
      </c>
      <c r="C68" s="15" t="s">
        <v>853</v>
      </c>
      <c r="D68" s="125" t="s">
        <v>207</v>
      </c>
    </row>
    <row r="69" spans="1:4" ht="30" customHeight="1">
      <c r="A69" s="114" t="s">
        <v>854</v>
      </c>
      <c r="B69" s="124">
        <v>2.43012</v>
      </c>
      <c r="C69" s="15" t="s">
        <v>855</v>
      </c>
      <c r="D69" s="125" t="s">
        <v>208</v>
      </c>
    </row>
    <row r="70" spans="1:4" ht="30" customHeight="1">
      <c r="A70" s="114" t="s">
        <v>856</v>
      </c>
      <c r="B70" s="124">
        <v>2.43014</v>
      </c>
      <c r="C70" s="15" t="s">
        <v>857</v>
      </c>
      <c r="D70" s="125" t="s">
        <v>209</v>
      </c>
    </row>
    <row r="71" spans="1:4" ht="30" customHeight="1">
      <c r="A71" s="114" t="s">
        <v>858</v>
      </c>
      <c r="B71" s="124">
        <v>2.40053</v>
      </c>
      <c r="C71" s="15" t="s">
        <v>210</v>
      </c>
      <c r="D71" s="125" t="s">
        <v>211</v>
      </c>
    </row>
    <row r="72" spans="1:4" ht="30" customHeight="1">
      <c r="A72" s="114" t="s">
        <v>859</v>
      </c>
      <c r="B72" s="124" t="s">
        <v>212</v>
      </c>
      <c r="C72" s="15" t="s">
        <v>860</v>
      </c>
      <c r="D72" s="125" t="s">
        <v>171</v>
      </c>
    </row>
    <row r="73" spans="1:4" ht="30" customHeight="1">
      <c r="A73" s="114" t="s">
        <v>861</v>
      </c>
      <c r="B73" s="124">
        <v>2.43044</v>
      </c>
      <c r="C73" s="15" t="s">
        <v>862</v>
      </c>
      <c r="D73" s="125" t="s">
        <v>213</v>
      </c>
    </row>
    <row r="74" spans="1:4" ht="30" customHeight="1">
      <c r="A74" s="114" t="s">
        <v>863</v>
      </c>
      <c r="B74" s="124">
        <v>2.43135</v>
      </c>
      <c r="C74" s="15" t="s">
        <v>214</v>
      </c>
      <c r="D74" s="125" t="s">
        <v>215</v>
      </c>
    </row>
    <row r="75" spans="1:4" ht="30" customHeight="1">
      <c r="A75" s="114" t="s">
        <v>864</v>
      </c>
      <c r="B75" s="124">
        <v>2.43136</v>
      </c>
      <c r="C75" s="15" t="s">
        <v>216</v>
      </c>
      <c r="D75" s="125" t="s">
        <v>217</v>
      </c>
    </row>
    <row r="76" spans="1:4" s="123" customFormat="1" ht="30" customHeight="1">
      <c r="A76" s="92"/>
      <c r="B76" s="121"/>
      <c r="C76" s="92" t="s">
        <v>865</v>
      </c>
      <c r="D76" s="122"/>
    </row>
    <row r="77" spans="1:4" ht="30" customHeight="1">
      <c r="A77" s="114"/>
      <c r="B77" s="124"/>
      <c r="C77" s="14" t="s">
        <v>866</v>
      </c>
      <c r="D77" s="95"/>
    </row>
    <row r="78" spans="1:4" ht="30" customHeight="1">
      <c r="A78" s="114" t="s">
        <v>867</v>
      </c>
      <c r="B78" s="124">
        <v>2.3025</v>
      </c>
      <c r="C78" s="15" t="s">
        <v>218</v>
      </c>
      <c r="D78" s="95" t="s">
        <v>219</v>
      </c>
    </row>
    <row r="79" spans="1:4" ht="30" customHeight="1">
      <c r="A79" s="114" t="s">
        <v>868</v>
      </c>
      <c r="B79" s="124">
        <v>2.50102</v>
      </c>
      <c r="C79" s="15" t="s">
        <v>220</v>
      </c>
      <c r="D79" s="95" t="s">
        <v>219</v>
      </c>
    </row>
    <row r="80" spans="1:4" ht="30" customHeight="1">
      <c r="A80" s="114"/>
      <c r="B80" s="124"/>
      <c r="C80" s="14" t="s">
        <v>869</v>
      </c>
      <c r="D80" s="95"/>
    </row>
    <row r="81" spans="1:4" ht="30" customHeight="1">
      <c r="A81" s="114" t="s">
        <v>870</v>
      </c>
      <c r="B81" s="124" t="s">
        <v>221</v>
      </c>
      <c r="C81" s="15" t="s">
        <v>222</v>
      </c>
      <c r="D81" s="95" t="s">
        <v>219</v>
      </c>
    </row>
    <row r="82" spans="1:4" ht="30" customHeight="1">
      <c r="A82" s="114"/>
      <c r="B82" s="124"/>
      <c r="C82" s="14" t="s">
        <v>871</v>
      </c>
      <c r="D82" s="95"/>
    </row>
    <row r="83" spans="1:4" ht="30" customHeight="1">
      <c r="A83" s="114" t="s">
        <v>872</v>
      </c>
      <c r="B83" s="124">
        <v>2.3062</v>
      </c>
      <c r="C83" s="15" t="s">
        <v>223</v>
      </c>
      <c r="D83" s="95" t="s">
        <v>219</v>
      </c>
    </row>
    <row r="84" spans="1:4" ht="30" customHeight="1">
      <c r="A84" s="114" t="s">
        <v>873</v>
      </c>
      <c r="B84" s="124" t="s">
        <v>874</v>
      </c>
      <c r="C84" s="15" t="s">
        <v>33</v>
      </c>
      <c r="D84" s="95" t="s">
        <v>219</v>
      </c>
    </row>
    <row r="85" spans="1:4" ht="30" customHeight="1">
      <c r="A85" s="114" t="s">
        <v>875</v>
      </c>
      <c r="B85" s="124" t="s">
        <v>224</v>
      </c>
      <c r="C85" s="15" t="s">
        <v>225</v>
      </c>
      <c r="D85" s="95" t="s">
        <v>226</v>
      </c>
    </row>
    <row r="86" spans="1:4" ht="30" customHeight="1">
      <c r="A86" s="114" t="s">
        <v>876</v>
      </c>
      <c r="B86" s="124" t="s">
        <v>227</v>
      </c>
      <c r="C86" s="15" t="s">
        <v>228</v>
      </c>
      <c r="D86" s="95" t="s">
        <v>229</v>
      </c>
    </row>
    <row r="87" spans="1:4" ht="30" customHeight="1">
      <c r="A87" s="114"/>
      <c r="B87" s="124"/>
      <c r="C87" s="14" t="s">
        <v>877</v>
      </c>
      <c r="D87" s="95"/>
    </row>
    <row r="88" spans="1:4" ht="30" customHeight="1">
      <c r="A88" s="114" t="s">
        <v>878</v>
      </c>
      <c r="B88" s="124" t="s">
        <v>230</v>
      </c>
      <c r="C88" s="15" t="s">
        <v>34</v>
      </c>
      <c r="D88" s="95" t="s">
        <v>219</v>
      </c>
    </row>
    <row r="89" spans="1:4" ht="30" customHeight="1">
      <c r="A89" s="114" t="s">
        <v>879</v>
      </c>
      <c r="B89" s="124" t="s">
        <v>231</v>
      </c>
      <c r="C89" s="15" t="s">
        <v>35</v>
      </c>
      <c r="D89" s="95" t="s">
        <v>219</v>
      </c>
    </row>
    <row r="90" spans="1:4" ht="30" customHeight="1">
      <c r="A90" s="114"/>
      <c r="B90" s="124"/>
      <c r="C90" s="14" t="s">
        <v>880</v>
      </c>
      <c r="D90" s="95"/>
    </row>
    <row r="91" spans="1:4" ht="30" customHeight="1">
      <c r="A91" s="114" t="s">
        <v>881</v>
      </c>
      <c r="B91" s="124" t="s">
        <v>232</v>
      </c>
      <c r="C91" s="15" t="s">
        <v>36</v>
      </c>
      <c r="D91" s="95" t="s">
        <v>219</v>
      </c>
    </row>
    <row r="92" spans="1:4" ht="30" customHeight="1">
      <c r="A92" s="114" t="s">
        <v>882</v>
      </c>
      <c r="B92" s="124" t="s">
        <v>233</v>
      </c>
      <c r="C92" s="15" t="s">
        <v>37</v>
      </c>
      <c r="D92" s="95" t="s">
        <v>219</v>
      </c>
    </row>
    <row r="93" spans="1:4" ht="30" customHeight="1">
      <c r="A93" s="114"/>
      <c r="B93" s="124"/>
      <c r="C93" s="14" t="s">
        <v>883</v>
      </c>
      <c r="D93" s="95"/>
    </row>
    <row r="94" spans="1:4" ht="30" customHeight="1">
      <c r="A94" s="114" t="s">
        <v>884</v>
      </c>
      <c r="B94" s="124" t="s">
        <v>234</v>
      </c>
      <c r="C94" s="15" t="s">
        <v>38</v>
      </c>
      <c r="D94" s="95" t="s">
        <v>219</v>
      </c>
    </row>
    <row r="95" spans="1:4" ht="30" customHeight="1">
      <c r="A95" s="114" t="s">
        <v>885</v>
      </c>
      <c r="B95" s="124" t="s">
        <v>235</v>
      </c>
      <c r="C95" s="15" t="s">
        <v>39</v>
      </c>
      <c r="D95" s="95" t="s">
        <v>219</v>
      </c>
    </row>
    <row r="96" spans="1:4" ht="30" customHeight="1">
      <c r="A96" s="114"/>
      <c r="B96" s="124"/>
      <c r="C96" s="14" t="s">
        <v>886</v>
      </c>
      <c r="D96" s="95"/>
    </row>
    <row r="97" spans="1:4" ht="30" customHeight="1">
      <c r="A97" s="114" t="s">
        <v>887</v>
      </c>
      <c r="B97" s="124" t="s">
        <v>236</v>
      </c>
      <c r="C97" s="15" t="s">
        <v>237</v>
      </c>
      <c r="D97" s="95" t="s">
        <v>219</v>
      </c>
    </row>
    <row r="98" spans="1:4" ht="30" customHeight="1">
      <c r="A98" s="114" t="s">
        <v>888</v>
      </c>
      <c r="B98" s="124" t="s">
        <v>238</v>
      </c>
      <c r="C98" s="15" t="s">
        <v>239</v>
      </c>
      <c r="D98" s="95" t="s">
        <v>219</v>
      </c>
    </row>
    <row r="99" spans="1:4" ht="30" customHeight="1">
      <c r="A99" s="114"/>
      <c r="B99" s="124"/>
      <c r="C99" s="14" t="s">
        <v>889</v>
      </c>
      <c r="D99" s="95"/>
    </row>
    <row r="100" spans="1:4" ht="30" customHeight="1">
      <c r="A100" s="114" t="s">
        <v>890</v>
      </c>
      <c r="B100" s="124" t="s">
        <v>240</v>
      </c>
      <c r="C100" s="15" t="s">
        <v>40</v>
      </c>
      <c r="D100" s="95" t="s">
        <v>219</v>
      </c>
    </row>
    <row r="101" spans="1:4" ht="30" customHeight="1">
      <c r="A101" s="114" t="s">
        <v>891</v>
      </c>
      <c r="B101" s="124">
        <v>250110</v>
      </c>
      <c r="C101" s="15" t="s">
        <v>41</v>
      </c>
      <c r="D101" s="95" t="s">
        <v>219</v>
      </c>
    </row>
    <row r="102" spans="1:4" ht="30" customHeight="1">
      <c r="A102" s="114"/>
      <c r="B102" s="124"/>
      <c r="C102" s="14" t="s">
        <v>892</v>
      </c>
      <c r="D102" s="95"/>
    </row>
    <row r="103" spans="1:4" ht="30" customHeight="1">
      <c r="A103" s="114" t="s">
        <v>893</v>
      </c>
      <c r="B103" s="124">
        <v>25032</v>
      </c>
      <c r="C103" s="15" t="s">
        <v>894</v>
      </c>
      <c r="D103" s="95" t="s">
        <v>219</v>
      </c>
    </row>
    <row r="104" spans="1:4" ht="30" customHeight="1">
      <c r="A104" s="114" t="s">
        <v>895</v>
      </c>
      <c r="B104" s="124" t="s">
        <v>896</v>
      </c>
      <c r="C104" s="15" t="s">
        <v>897</v>
      </c>
      <c r="D104" s="95" t="s">
        <v>219</v>
      </c>
    </row>
    <row r="105" spans="1:4" ht="30" customHeight="1">
      <c r="A105" s="114"/>
      <c r="B105" s="124"/>
      <c r="C105" s="14" t="s">
        <v>898</v>
      </c>
      <c r="D105" s="95"/>
    </row>
    <row r="106" spans="1:4" ht="30" customHeight="1">
      <c r="A106" s="114" t="s">
        <v>899</v>
      </c>
      <c r="B106" s="124" t="s">
        <v>241</v>
      </c>
      <c r="C106" s="15" t="s">
        <v>242</v>
      </c>
      <c r="D106" s="95" t="s">
        <v>243</v>
      </c>
    </row>
    <row r="107" spans="1:4" ht="30" customHeight="1">
      <c r="A107" s="114" t="s">
        <v>900</v>
      </c>
      <c r="B107" s="124" t="s">
        <v>244</v>
      </c>
      <c r="C107" s="15" t="s">
        <v>245</v>
      </c>
      <c r="D107" s="95" t="s">
        <v>246</v>
      </c>
    </row>
    <row r="108" spans="1:4" s="123" customFormat="1" ht="30" customHeight="1">
      <c r="A108" s="92"/>
      <c r="B108" s="121"/>
      <c r="C108" s="92" t="s">
        <v>901</v>
      </c>
      <c r="D108" s="122"/>
    </row>
    <row r="109" spans="1:4" ht="30" customHeight="1">
      <c r="A109" s="114" t="s">
        <v>902</v>
      </c>
      <c r="B109" s="124" t="s">
        <v>903</v>
      </c>
      <c r="C109" s="15" t="s">
        <v>247</v>
      </c>
      <c r="D109" s="95">
        <v>130</v>
      </c>
    </row>
    <row r="110" spans="1:4" ht="30" customHeight="1">
      <c r="A110" s="114" t="s">
        <v>904</v>
      </c>
      <c r="B110" s="124" t="s">
        <v>905</v>
      </c>
      <c r="C110" s="15" t="s">
        <v>248</v>
      </c>
      <c r="D110" s="95">
        <v>250</v>
      </c>
    </row>
    <row r="111" spans="1:4" ht="30" customHeight="1">
      <c r="A111" s="114" t="s">
        <v>906</v>
      </c>
      <c r="B111" s="124" t="s">
        <v>907</v>
      </c>
      <c r="C111" s="15" t="s">
        <v>249</v>
      </c>
      <c r="D111" s="95">
        <v>160</v>
      </c>
    </row>
    <row r="112" spans="1:4" ht="30" customHeight="1">
      <c r="A112" s="114" t="s">
        <v>908</v>
      </c>
      <c r="B112" s="124" t="s">
        <v>909</v>
      </c>
      <c r="C112" s="15" t="s">
        <v>250</v>
      </c>
      <c r="D112" s="95">
        <v>280</v>
      </c>
    </row>
    <row r="113" spans="1:4" ht="30" customHeight="1">
      <c r="A113" s="114" t="s">
        <v>910</v>
      </c>
      <c r="B113" s="124" t="s">
        <v>251</v>
      </c>
      <c r="C113" s="15" t="s">
        <v>252</v>
      </c>
      <c r="D113" s="95" t="s">
        <v>911</v>
      </c>
    </row>
    <row r="114" spans="1:4" ht="30" customHeight="1">
      <c r="A114" s="114" t="s">
        <v>912</v>
      </c>
      <c r="B114" s="124" t="s">
        <v>253</v>
      </c>
      <c r="C114" s="15" t="s">
        <v>913</v>
      </c>
      <c r="D114" s="95">
        <v>100</v>
      </c>
    </row>
    <row r="115" spans="1:4" ht="30" customHeight="1">
      <c r="A115" s="114" t="s">
        <v>914</v>
      </c>
      <c r="B115" s="124" t="s">
        <v>254</v>
      </c>
      <c r="C115" s="15" t="s">
        <v>255</v>
      </c>
      <c r="D115" s="95">
        <v>40</v>
      </c>
    </row>
    <row r="116" spans="1:4" ht="30" customHeight="1">
      <c r="A116" s="114" t="s">
        <v>915</v>
      </c>
      <c r="B116" s="124" t="s">
        <v>256</v>
      </c>
      <c r="C116" s="15" t="s">
        <v>916</v>
      </c>
      <c r="D116" s="95">
        <v>80</v>
      </c>
    </row>
    <row r="117" spans="1:4" ht="15">
      <c r="A117" s="127"/>
      <c r="B117" s="128"/>
      <c r="C117" s="129"/>
      <c r="D117" s="130"/>
    </row>
    <row r="118" spans="1:4" ht="15">
      <c r="A118" s="127"/>
      <c r="B118" s="128"/>
      <c r="C118" s="129"/>
      <c r="D118" s="130"/>
    </row>
    <row r="119" spans="1:4" ht="15" customHeight="1">
      <c r="A119" s="198" t="s">
        <v>63</v>
      </c>
      <c r="B119" s="198"/>
      <c r="C119" s="198"/>
      <c r="D119" s="198"/>
    </row>
    <row r="120" spans="1:10" ht="409.5" customHeight="1">
      <c r="A120" s="198"/>
      <c r="B120" s="198"/>
      <c r="C120" s="198"/>
      <c r="D120" s="198"/>
      <c r="J120" s="131"/>
    </row>
    <row r="121" spans="1:4" ht="15">
      <c r="A121" s="198"/>
      <c r="B121" s="198"/>
      <c r="C121" s="198"/>
      <c r="D121" s="198"/>
    </row>
    <row r="122" spans="1:4" ht="15">
      <c r="A122" s="198"/>
      <c r="B122" s="198"/>
      <c r="C122" s="198"/>
      <c r="D122" s="198"/>
    </row>
    <row r="123" spans="1:4" ht="15">
      <c r="A123" s="198"/>
      <c r="B123" s="198"/>
      <c r="C123" s="198"/>
      <c r="D123" s="198"/>
    </row>
    <row r="124" spans="1:4" ht="15">
      <c r="A124" s="198"/>
      <c r="B124" s="198"/>
      <c r="C124" s="198"/>
      <c r="D124" s="198"/>
    </row>
    <row r="125" spans="1:4" ht="15">
      <c r="A125" s="198"/>
      <c r="B125" s="198"/>
      <c r="C125" s="198"/>
      <c r="D125" s="198"/>
    </row>
    <row r="126" spans="1:4" ht="15">
      <c r="A126" s="198"/>
      <c r="B126" s="198"/>
      <c r="C126" s="198"/>
      <c r="D126" s="198"/>
    </row>
    <row r="127" spans="1:4" ht="15">
      <c r="A127" s="198"/>
      <c r="B127" s="198"/>
      <c r="C127" s="198"/>
      <c r="D127" s="198"/>
    </row>
    <row r="128" spans="1:4" ht="15">
      <c r="A128" s="198"/>
      <c r="B128" s="198"/>
      <c r="C128" s="198"/>
      <c r="D128" s="198"/>
    </row>
    <row r="129" spans="1:4" ht="15">
      <c r="A129" s="198"/>
      <c r="B129" s="198"/>
      <c r="C129" s="198"/>
      <c r="D129" s="198"/>
    </row>
    <row r="130" spans="1:4" ht="15">
      <c r="A130" s="198"/>
      <c r="B130" s="198"/>
      <c r="C130" s="198"/>
      <c r="D130" s="198"/>
    </row>
    <row r="131" spans="1:4" ht="15">
      <c r="A131" s="198"/>
      <c r="B131" s="198"/>
      <c r="C131" s="198"/>
      <c r="D131" s="198"/>
    </row>
    <row r="132" spans="1:4" ht="15">
      <c r="A132" s="198"/>
      <c r="B132" s="198"/>
      <c r="C132" s="198"/>
      <c r="D132" s="198"/>
    </row>
    <row r="133" spans="1:4" ht="15">
      <c r="A133" s="198"/>
      <c r="B133" s="198"/>
      <c r="C133" s="198"/>
      <c r="D133" s="198"/>
    </row>
    <row r="134" spans="1:4" ht="15">
      <c r="A134" s="198"/>
      <c r="B134" s="198"/>
      <c r="C134" s="198"/>
      <c r="D134" s="198"/>
    </row>
    <row r="135" spans="1:4" ht="15">
      <c r="A135" s="198"/>
      <c r="B135" s="198"/>
      <c r="C135" s="198"/>
      <c r="D135" s="198"/>
    </row>
    <row r="136" spans="1:4" ht="15">
      <c r="A136" s="198"/>
      <c r="B136" s="198"/>
      <c r="C136" s="198"/>
      <c r="D136" s="198"/>
    </row>
    <row r="137" spans="1:4" ht="15">
      <c r="A137" s="198"/>
      <c r="B137" s="198"/>
      <c r="C137" s="198"/>
      <c r="D137" s="198"/>
    </row>
    <row r="138" spans="1:4" ht="15">
      <c r="A138" s="198"/>
      <c r="B138" s="198"/>
      <c r="C138" s="198"/>
      <c r="D138" s="198"/>
    </row>
    <row r="139" spans="1:4" ht="15">
      <c r="A139" s="198"/>
      <c r="B139" s="198"/>
      <c r="C139" s="198"/>
      <c r="D139" s="198"/>
    </row>
    <row r="140" spans="1:4" ht="15">
      <c r="A140" s="198"/>
      <c r="B140" s="198"/>
      <c r="C140" s="198"/>
      <c r="D140" s="198"/>
    </row>
    <row r="141" spans="1:4" ht="5.25" customHeight="1">
      <c r="A141" s="198"/>
      <c r="B141" s="198"/>
      <c r="C141" s="198"/>
      <c r="D141" s="198"/>
    </row>
    <row r="142" spans="1:4" ht="15" hidden="1">
      <c r="A142" s="198"/>
      <c r="B142" s="198"/>
      <c r="C142" s="198"/>
      <c r="D142" s="198"/>
    </row>
    <row r="143" spans="1:4" ht="6" customHeight="1" hidden="1">
      <c r="A143" s="198"/>
      <c r="B143" s="198"/>
      <c r="C143" s="198"/>
      <c r="D143" s="198"/>
    </row>
    <row r="144" spans="1:4" ht="15">
      <c r="A144" s="127"/>
      <c r="B144" s="128"/>
      <c r="C144" s="129"/>
      <c r="D144" s="130"/>
    </row>
    <row r="145" spans="1:4" ht="15">
      <c r="A145" s="127"/>
      <c r="B145" s="128"/>
      <c r="C145" s="129"/>
      <c r="D145" s="130"/>
    </row>
    <row r="146" spans="1:4" ht="15">
      <c r="A146" s="127"/>
      <c r="B146" s="128"/>
      <c r="C146" s="129"/>
      <c r="D146" s="130"/>
    </row>
    <row r="147" spans="1:4" ht="15">
      <c r="A147" s="127"/>
      <c r="B147" s="128"/>
      <c r="C147" s="129"/>
      <c r="D147" s="130"/>
    </row>
    <row r="148" spans="1:4" ht="15">
      <c r="A148" s="127"/>
      <c r="B148" s="128"/>
      <c r="C148" s="129"/>
      <c r="D148" s="130"/>
    </row>
    <row r="149" spans="1:4" ht="15">
      <c r="A149" s="127"/>
      <c r="B149" s="128"/>
      <c r="C149" s="129"/>
      <c r="D149" s="130"/>
    </row>
    <row r="150" spans="1:4" ht="15">
      <c r="A150" s="127"/>
      <c r="B150" s="128"/>
      <c r="C150" s="129"/>
      <c r="D150" s="130"/>
    </row>
    <row r="151" spans="1:4" ht="15">
      <c r="A151" s="127"/>
      <c r="B151" s="128"/>
      <c r="C151" s="129"/>
      <c r="D151" s="130"/>
    </row>
    <row r="152" spans="1:4" ht="15">
      <c r="A152" s="127"/>
      <c r="B152" s="128"/>
      <c r="C152" s="129"/>
      <c r="D152" s="130"/>
    </row>
    <row r="153" spans="1:4" ht="15">
      <c r="A153" s="127"/>
      <c r="B153" s="128"/>
      <c r="C153" s="129"/>
      <c r="D153" s="130"/>
    </row>
    <row r="154" spans="1:4" ht="15">
      <c r="A154" s="127"/>
      <c r="B154" s="128"/>
      <c r="C154" s="129"/>
      <c r="D154" s="130"/>
    </row>
    <row r="155" spans="1:4" ht="15">
      <c r="A155" s="127"/>
      <c r="B155" s="128"/>
      <c r="C155" s="129"/>
      <c r="D155" s="130"/>
    </row>
    <row r="156" spans="1:4" ht="15">
      <c r="A156" s="127"/>
      <c r="B156" s="128"/>
      <c r="C156" s="129"/>
      <c r="D156" s="130"/>
    </row>
    <row r="157" spans="1:4" ht="15">
      <c r="A157" s="127"/>
      <c r="B157" s="128"/>
      <c r="C157" s="129"/>
      <c r="D157" s="130"/>
    </row>
    <row r="158" spans="1:4" ht="15">
      <c r="A158" s="127"/>
      <c r="B158" s="128"/>
      <c r="C158" s="129"/>
      <c r="D158" s="130"/>
    </row>
    <row r="159" spans="1:4" ht="15">
      <c r="A159" s="127"/>
      <c r="B159" s="128"/>
      <c r="C159" s="129"/>
      <c r="D159" s="130"/>
    </row>
    <row r="160" spans="1:4" ht="15">
      <c r="A160" s="127"/>
      <c r="B160" s="128"/>
      <c r="C160" s="129"/>
      <c r="D160" s="130"/>
    </row>
    <row r="161" spans="1:4" ht="15">
      <c r="A161" s="127"/>
      <c r="B161" s="128"/>
      <c r="C161" s="129"/>
      <c r="D161" s="130"/>
    </row>
    <row r="162" spans="1:4" ht="15">
      <c r="A162" s="127"/>
      <c r="B162" s="128"/>
      <c r="C162" s="129"/>
      <c r="D162" s="130"/>
    </row>
    <row r="163" spans="1:4" ht="15">
      <c r="A163" s="127"/>
      <c r="B163" s="128"/>
      <c r="C163" s="129"/>
      <c r="D163" s="130"/>
    </row>
    <row r="164" spans="1:4" ht="15">
      <c r="A164" s="127"/>
      <c r="B164" s="128"/>
      <c r="C164" s="129"/>
      <c r="D164" s="130"/>
    </row>
    <row r="165" spans="1:4" ht="15">
      <c r="A165" s="127"/>
      <c r="B165" s="128"/>
      <c r="C165" s="129"/>
      <c r="D165" s="130"/>
    </row>
    <row r="166" spans="1:4" ht="15">
      <c r="A166" s="127"/>
      <c r="B166" s="128"/>
      <c r="C166" s="129"/>
      <c r="D166" s="130"/>
    </row>
    <row r="167" spans="1:4" ht="15">
      <c r="A167" s="127"/>
      <c r="B167" s="128"/>
      <c r="C167" s="129"/>
      <c r="D167" s="130"/>
    </row>
    <row r="168" spans="1:4" ht="15">
      <c r="A168" s="127"/>
      <c r="B168" s="128"/>
      <c r="C168" s="129"/>
      <c r="D168" s="130"/>
    </row>
    <row r="169" spans="1:4" ht="15">
      <c r="A169" s="127"/>
      <c r="B169" s="128"/>
      <c r="C169" s="129"/>
      <c r="D169" s="130"/>
    </row>
    <row r="170" spans="1:4" ht="15">
      <c r="A170" s="127"/>
      <c r="B170" s="128"/>
      <c r="C170" s="129"/>
      <c r="D170" s="130"/>
    </row>
    <row r="171" spans="1:4" ht="15">
      <c r="A171" s="127"/>
      <c r="B171" s="128"/>
      <c r="C171" s="129"/>
      <c r="D171" s="130"/>
    </row>
    <row r="172" spans="1:4" ht="15">
      <c r="A172" s="127"/>
      <c r="B172" s="128"/>
      <c r="C172" s="129"/>
      <c r="D172" s="130"/>
    </row>
    <row r="173" spans="1:4" ht="15">
      <c r="A173" s="127"/>
      <c r="B173" s="128"/>
      <c r="C173" s="129"/>
      <c r="D173" s="130"/>
    </row>
    <row r="174" spans="1:4" ht="15">
      <c r="A174" s="127"/>
      <c r="B174" s="128"/>
      <c r="C174" s="129"/>
      <c r="D174" s="130"/>
    </row>
    <row r="175" spans="1:4" ht="15">
      <c r="A175" s="127"/>
      <c r="B175" s="128"/>
      <c r="C175" s="129"/>
      <c r="D175" s="130"/>
    </row>
    <row r="176" spans="1:4" ht="15">
      <c r="A176" s="127"/>
      <c r="B176" s="128"/>
      <c r="C176" s="129"/>
      <c r="D176" s="130"/>
    </row>
    <row r="177" spans="1:4" ht="15">
      <c r="A177" s="127"/>
      <c r="B177" s="128"/>
      <c r="C177" s="129"/>
      <c r="D177" s="130"/>
    </row>
    <row r="178" spans="1:4" ht="15">
      <c r="A178" s="127"/>
      <c r="B178" s="128"/>
      <c r="C178" s="129"/>
      <c r="D178" s="130"/>
    </row>
    <row r="179" spans="1:4" ht="15">
      <c r="A179" s="127"/>
      <c r="B179" s="128"/>
      <c r="C179" s="129"/>
      <c r="D179" s="130"/>
    </row>
    <row r="180" spans="1:4" ht="15">
      <c r="A180" s="127"/>
      <c r="B180" s="128"/>
      <c r="C180" s="129"/>
      <c r="D180" s="130"/>
    </row>
    <row r="181" spans="1:4" ht="15">
      <c r="A181" s="127"/>
      <c r="B181" s="128"/>
      <c r="C181" s="129"/>
      <c r="D181" s="130"/>
    </row>
    <row r="182" spans="1:4" ht="15">
      <c r="A182" s="127"/>
      <c r="B182" s="128"/>
      <c r="C182" s="129"/>
      <c r="D182" s="130"/>
    </row>
    <row r="183" spans="1:4" ht="15">
      <c r="A183" s="127"/>
      <c r="B183" s="128"/>
      <c r="C183" s="129"/>
      <c r="D183" s="130"/>
    </row>
    <row r="184" spans="1:4" ht="15">
      <c r="A184" s="127"/>
      <c r="B184" s="128"/>
      <c r="C184" s="129"/>
      <c r="D184" s="130"/>
    </row>
    <row r="185" spans="1:4" ht="15">
      <c r="A185" s="127"/>
      <c r="B185" s="128"/>
      <c r="C185" s="129"/>
      <c r="D185" s="130"/>
    </row>
    <row r="186" spans="1:4" ht="15">
      <c r="A186" s="127"/>
      <c r="B186" s="128"/>
      <c r="C186" s="129"/>
      <c r="D186" s="130"/>
    </row>
    <row r="187" spans="1:4" ht="15">
      <c r="A187" s="127"/>
      <c r="B187" s="128"/>
      <c r="C187" s="129"/>
      <c r="D187" s="130"/>
    </row>
  </sheetData>
  <sheetProtection/>
  <mergeCells count="3">
    <mergeCell ref="A1:D1"/>
    <mergeCell ref="A2:D2"/>
    <mergeCell ref="A119:D143"/>
  </mergeCells>
  <printOptions/>
  <pageMargins left="0.7" right="0.7" top="0.75" bottom="0.75" header="0.3" footer="0.3"/>
  <pageSetup horizontalDpi="600" verticalDpi="600" orientation="portrait" paperSize="9" scale="65" r:id="rId1"/>
  <rowBreaks count="3" manualBreakCount="3">
    <brk id="37" max="3" man="1"/>
    <brk id="75" max="255" man="1"/>
    <brk id="107" max="255" man="1"/>
  </rowBreaks>
</worksheet>
</file>

<file path=xl/worksheets/sheet7.xml><?xml version="1.0" encoding="utf-8"?>
<worksheet xmlns="http://schemas.openxmlformats.org/spreadsheetml/2006/main" xmlns:r="http://schemas.openxmlformats.org/officeDocument/2006/relationships">
  <sheetPr>
    <tabColor rgb="FFFF0000"/>
  </sheetPr>
  <dimension ref="A1:D124"/>
  <sheetViews>
    <sheetView view="pageBreakPreview" zoomScale="60" zoomScaleNormal="124" zoomScalePageLayoutView="0" workbookViewId="0" topLeftCell="A76">
      <selection activeCell="L109" sqref="L109"/>
    </sheetView>
  </sheetViews>
  <sheetFormatPr defaultColWidth="9.140625" defaultRowHeight="15"/>
  <cols>
    <col min="1" max="1" width="9.140625" style="138" customWidth="1"/>
    <col min="2" max="2" width="90.421875" style="136" customWidth="1"/>
    <col min="3" max="3" width="28.140625" style="138" customWidth="1"/>
    <col min="4" max="16384" width="9.140625" style="136" customWidth="1"/>
  </cols>
  <sheetData>
    <row r="1" spans="1:4" ht="42" customHeight="1">
      <c r="A1" s="200" t="s">
        <v>919</v>
      </c>
      <c r="B1" s="200"/>
      <c r="C1" s="200"/>
      <c r="D1" s="135"/>
    </row>
    <row r="2" ht="15" customHeight="1">
      <c r="A2" s="137" t="s">
        <v>0</v>
      </c>
    </row>
    <row r="3" spans="1:3" ht="92.25" customHeight="1">
      <c r="A3" s="4" t="s">
        <v>1015</v>
      </c>
      <c r="B3" s="92" t="s">
        <v>42</v>
      </c>
      <c r="C3" s="4" t="s">
        <v>918</v>
      </c>
    </row>
    <row r="4" spans="1:3" ht="15" customHeight="1">
      <c r="A4" s="114"/>
      <c r="B4" s="14" t="s">
        <v>921</v>
      </c>
      <c r="C4" s="139"/>
    </row>
    <row r="5" spans="1:3" ht="15.75">
      <c r="A5" s="114"/>
      <c r="B5" s="14" t="s">
        <v>922</v>
      </c>
      <c r="C5" s="139"/>
    </row>
    <row r="6" spans="1:3" ht="15.75">
      <c r="A6" s="114"/>
      <c r="B6" s="14" t="s">
        <v>923</v>
      </c>
      <c r="C6" s="139"/>
    </row>
    <row r="7" spans="1:3" ht="15">
      <c r="A7" s="114">
        <v>1</v>
      </c>
      <c r="B7" s="15" t="s">
        <v>257</v>
      </c>
      <c r="C7" s="139">
        <v>18</v>
      </c>
    </row>
    <row r="8" spans="1:3" ht="15">
      <c r="A8" s="114">
        <v>2</v>
      </c>
      <c r="B8" s="15" t="s">
        <v>258</v>
      </c>
      <c r="C8" s="139">
        <v>30</v>
      </c>
    </row>
    <row r="9" spans="1:3" ht="15">
      <c r="A9" s="114">
        <v>3</v>
      </c>
      <c r="B9" s="15" t="s">
        <v>259</v>
      </c>
      <c r="C9" s="139">
        <v>35</v>
      </c>
    </row>
    <row r="10" spans="1:3" ht="15">
      <c r="A10" s="114">
        <v>4</v>
      </c>
      <c r="B10" s="15" t="s">
        <v>260</v>
      </c>
      <c r="C10" s="140"/>
    </row>
    <row r="11" spans="1:3" ht="15">
      <c r="A11" s="114"/>
      <c r="B11" s="15" t="s">
        <v>924</v>
      </c>
      <c r="C11" s="114">
        <v>35</v>
      </c>
    </row>
    <row r="12" spans="1:3" ht="15">
      <c r="A12" s="114"/>
      <c r="B12" s="15" t="s">
        <v>925</v>
      </c>
      <c r="C12" s="114">
        <v>35</v>
      </c>
    </row>
    <row r="13" spans="1:3" ht="15">
      <c r="A13" s="114"/>
      <c r="B13" s="15" t="s">
        <v>926</v>
      </c>
      <c r="C13" s="114">
        <v>35</v>
      </c>
    </row>
    <row r="14" spans="1:3" ht="15">
      <c r="A14" s="114"/>
      <c r="B14" s="15" t="s">
        <v>927</v>
      </c>
      <c r="C14" s="114">
        <v>35</v>
      </c>
    </row>
    <row r="15" spans="1:3" ht="15">
      <c r="A15" s="114"/>
      <c r="B15" s="15" t="s">
        <v>928</v>
      </c>
      <c r="C15" s="114">
        <v>35</v>
      </c>
    </row>
    <row r="16" spans="1:3" ht="15">
      <c r="A16" s="114"/>
      <c r="B16" s="15" t="s">
        <v>929</v>
      </c>
      <c r="C16" s="114">
        <v>35</v>
      </c>
    </row>
    <row r="17" spans="1:3" ht="15">
      <c r="A17" s="114"/>
      <c r="B17" s="15" t="s">
        <v>930</v>
      </c>
      <c r="C17" s="114">
        <v>35</v>
      </c>
    </row>
    <row r="18" spans="1:3" ht="15">
      <c r="A18" s="114"/>
      <c r="B18" s="15" t="s">
        <v>931</v>
      </c>
      <c r="C18" s="114">
        <v>35</v>
      </c>
    </row>
    <row r="19" spans="1:3" ht="15">
      <c r="A19" s="114"/>
      <c r="B19" s="15" t="s">
        <v>932</v>
      </c>
      <c r="C19" s="114">
        <v>35</v>
      </c>
    </row>
    <row r="20" spans="1:3" ht="15">
      <c r="A20" s="114"/>
      <c r="B20" s="15" t="s">
        <v>933</v>
      </c>
      <c r="C20" s="114">
        <v>35</v>
      </c>
    </row>
    <row r="21" spans="1:3" ht="15">
      <c r="A21" s="114"/>
      <c r="B21" s="15" t="s">
        <v>934</v>
      </c>
      <c r="C21" s="114">
        <v>35</v>
      </c>
    </row>
    <row r="22" spans="1:3" ht="15">
      <c r="A22" s="114"/>
      <c r="B22" s="15" t="s">
        <v>935</v>
      </c>
      <c r="C22" s="114">
        <v>35</v>
      </c>
    </row>
    <row r="23" spans="1:3" ht="15">
      <c r="A23" s="114" t="s">
        <v>774</v>
      </c>
      <c r="B23" s="15" t="s">
        <v>261</v>
      </c>
      <c r="C23" s="139">
        <v>35</v>
      </c>
    </row>
    <row r="24" spans="1:3" ht="15">
      <c r="A24" s="114" t="s">
        <v>775</v>
      </c>
      <c r="B24" s="15" t="s">
        <v>262</v>
      </c>
      <c r="C24" s="139">
        <v>23</v>
      </c>
    </row>
    <row r="25" spans="1:3" ht="15">
      <c r="A25" s="114" t="s">
        <v>776</v>
      </c>
      <c r="B25" s="15" t="s">
        <v>263</v>
      </c>
      <c r="C25" s="139">
        <v>35</v>
      </c>
    </row>
    <row r="26" spans="1:3" ht="15">
      <c r="A26" s="114" t="s">
        <v>777</v>
      </c>
      <c r="B26" s="15" t="s">
        <v>264</v>
      </c>
      <c r="C26" s="139">
        <v>32</v>
      </c>
    </row>
    <row r="27" spans="1:3" ht="30">
      <c r="A27" s="114" t="s">
        <v>778</v>
      </c>
      <c r="B27" s="15" t="s">
        <v>265</v>
      </c>
      <c r="C27" s="139">
        <v>32</v>
      </c>
    </row>
    <row r="28" spans="1:3" ht="15">
      <c r="A28" s="114" t="s">
        <v>794</v>
      </c>
      <c r="B28" s="15" t="s">
        <v>266</v>
      </c>
      <c r="C28" s="139">
        <v>32</v>
      </c>
    </row>
    <row r="29" spans="1:3" ht="30">
      <c r="A29" s="114" t="s">
        <v>779</v>
      </c>
      <c r="B29" s="15" t="s">
        <v>267</v>
      </c>
      <c r="C29" s="139">
        <v>56</v>
      </c>
    </row>
    <row r="30" spans="1:3" ht="30">
      <c r="A30" s="114" t="s">
        <v>780</v>
      </c>
      <c r="B30" s="15" t="s">
        <v>268</v>
      </c>
      <c r="C30" s="139">
        <v>82</v>
      </c>
    </row>
    <row r="31" spans="1:3" ht="15">
      <c r="A31" s="114" t="s">
        <v>796</v>
      </c>
      <c r="B31" s="15" t="s">
        <v>936</v>
      </c>
      <c r="C31" s="139">
        <v>100</v>
      </c>
    </row>
    <row r="32" spans="1:3" ht="15">
      <c r="A32" s="114">
        <v>14</v>
      </c>
      <c r="B32" s="15" t="s">
        <v>937</v>
      </c>
      <c r="C32" s="139">
        <v>220</v>
      </c>
    </row>
    <row r="33" spans="1:3" ht="15">
      <c r="A33" s="114">
        <v>15</v>
      </c>
      <c r="B33" s="15" t="s">
        <v>938</v>
      </c>
      <c r="C33" s="139">
        <v>250</v>
      </c>
    </row>
    <row r="34" spans="1:3" ht="15">
      <c r="A34" s="114">
        <v>16</v>
      </c>
      <c r="B34" s="15" t="s">
        <v>939</v>
      </c>
      <c r="C34" s="139">
        <v>250</v>
      </c>
    </row>
    <row r="35" spans="1:3" ht="15">
      <c r="A35" s="114">
        <v>17</v>
      </c>
      <c r="B35" s="15" t="s">
        <v>940</v>
      </c>
      <c r="C35" s="139">
        <v>250</v>
      </c>
    </row>
    <row r="36" spans="1:3" ht="15">
      <c r="A36" s="114">
        <v>18</v>
      </c>
      <c r="B36" s="15" t="s">
        <v>941</v>
      </c>
      <c r="C36" s="139">
        <v>250</v>
      </c>
    </row>
    <row r="37" spans="1:3" ht="15">
      <c r="A37" s="114">
        <v>19</v>
      </c>
      <c r="B37" s="15" t="s">
        <v>942</v>
      </c>
      <c r="C37" s="139">
        <v>280</v>
      </c>
    </row>
    <row r="38" spans="1:3" ht="15">
      <c r="A38" s="115">
        <v>20</v>
      </c>
      <c r="B38" s="141" t="s">
        <v>943</v>
      </c>
      <c r="C38" s="142">
        <v>30</v>
      </c>
    </row>
    <row r="39" spans="1:3" ht="15">
      <c r="A39" s="117">
        <v>21</v>
      </c>
      <c r="B39" s="143" t="s">
        <v>269</v>
      </c>
      <c r="C39" s="144">
        <v>35</v>
      </c>
    </row>
    <row r="40" spans="1:3" ht="30">
      <c r="A40" s="118"/>
      <c r="B40" s="145" t="s">
        <v>944</v>
      </c>
      <c r="C40" s="146"/>
    </row>
    <row r="41" spans="1:3" ht="15">
      <c r="A41" s="119"/>
      <c r="B41" s="147" t="s">
        <v>945</v>
      </c>
      <c r="C41" s="148"/>
    </row>
    <row r="42" spans="1:3" ht="15">
      <c r="A42" s="116">
        <v>22</v>
      </c>
      <c r="B42" s="149" t="s">
        <v>946</v>
      </c>
      <c r="C42" s="150">
        <v>200</v>
      </c>
    </row>
    <row r="43" spans="1:3" ht="15.75">
      <c r="A43" s="114"/>
      <c r="B43" s="14" t="s">
        <v>947</v>
      </c>
      <c r="C43" s="139"/>
    </row>
    <row r="44" spans="1:3" ht="15">
      <c r="A44" s="114">
        <v>23</v>
      </c>
      <c r="B44" s="15" t="s">
        <v>270</v>
      </c>
      <c r="C44" s="139">
        <v>60</v>
      </c>
    </row>
    <row r="45" spans="1:3" ht="15">
      <c r="A45" s="114">
        <v>24</v>
      </c>
      <c r="B45" s="15" t="s">
        <v>271</v>
      </c>
      <c r="C45" s="139">
        <v>40</v>
      </c>
    </row>
    <row r="46" spans="1:3" ht="15">
      <c r="A46" s="114">
        <v>25</v>
      </c>
      <c r="B46" s="15" t="s">
        <v>272</v>
      </c>
      <c r="C46" s="139">
        <v>30</v>
      </c>
    </row>
    <row r="47" spans="1:3" ht="15">
      <c r="A47" s="114">
        <v>26</v>
      </c>
      <c r="B47" s="15" t="s">
        <v>948</v>
      </c>
      <c r="C47" s="139">
        <v>30</v>
      </c>
    </row>
    <row r="48" spans="1:3" ht="15">
      <c r="A48" s="114">
        <v>27</v>
      </c>
      <c r="B48" s="15" t="s">
        <v>949</v>
      </c>
      <c r="C48" s="139">
        <v>30</v>
      </c>
    </row>
    <row r="49" spans="1:3" ht="15">
      <c r="A49" s="114">
        <v>29</v>
      </c>
      <c r="B49" s="15" t="s">
        <v>950</v>
      </c>
      <c r="C49" s="139">
        <v>30</v>
      </c>
    </row>
    <row r="50" spans="1:3" ht="15">
      <c r="A50" s="114">
        <v>29</v>
      </c>
      <c r="B50" s="15" t="s">
        <v>273</v>
      </c>
      <c r="C50" s="139">
        <v>25</v>
      </c>
    </row>
    <row r="51" spans="1:3" ht="15">
      <c r="A51" s="114">
        <v>30</v>
      </c>
      <c r="B51" s="15" t="s">
        <v>951</v>
      </c>
      <c r="C51" s="139">
        <v>350</v>
      </c>
    </row>
    <row r="52" spans="1:3" ht="15">
      <c r="A52" s="115">
        <v>31</v>
      </c>
      <c r="B52" s="141" t="s">
        <v>952</v>
      </c>
      <c r="C52" s="142">
        <v>80</v>
      </c>
    </row>
    <row r="53" spans="1:3" ht="15">
      <c r="A53" s="117">
        <v>32</v>
      </c>
      <c r="B53" s="143" t="s">
        <v>274</v>
      </c>
      <c r="C53" s="144">
        <v>40</v>
      </c>
    </row>
    <row r="54" spans="1:3" ht="30">
      <c r="A54" s="118"/>
      <c r="B54" s="145" t="s">
        <v>944</v>
      </c>
      <c r="C54" s="146"/>
    </row>
    <row r="55" spans="1:3" ht="15">
      <c r="A55" s="119"/>
      <c r="B55" s="147" t="s">
        <v>945</v>
      </c>
      <c r="C55" s="148"/>
    </row>
    <row r="56" spans="1:3" ht="15.75">
      <c r="A56" s="114"/>
      <c r="B56" s="14" t="s">
        <v>953</v>
      </c>
      <c r="C56" s="139"/>
    </row>
    <row r="57" spans="1:3" ht="15">
      <c r="A57" s="114">
        <v>33</v>
      </c>
      <c r="B57" s="15" t="s">
        <v>954</v>
      </c>
      <c r="C57" s="139">
        <v>120</v>
      </c>
    </row>
    <row r="58" spans="1:3" ht="15">
      <c r="A58" s="114">
        <v>34</v>
      </c>
      <c r="B58" s="15" t="s">
        <v>955</v>
      </c>
      <c r="C58" s="139">
        <v>150</v>
      </c>
    </row>
    <row r="59" spans="1:3" ht="15">
      <c r="A59" s="114">
        <v>35</v>
      </c>
      <c r="B59" s="15" t="s">
        <v>956</v>
      </c>
      <c r="C59" s="139">
        <v>130</v>
      </c>
    </row>
    <row r="60" spans="1:3" ht="15">
      <c r="A60" s="114">
        <v>36</v>
      </c>
      <c r="B60" s="15" t="s">
        <v>957</v>
      </c>
      <c r="C60" s="139">
        <v>175</v>
      </c>
    </row>
    <row r="61" spans="1:3" ht="15">
      <c r="A61" s="114">
        <v>37</v>
      </c>
      <c r="B61" s="15" t="s">
        <v>958</v>
      </c>
      <c r="C61" s="139">
        <v>175</v>
      </c>
    </row>
    <row r="62" spans="1:3" ht="15">
      <c r="A62" s="114">
        <v>38</v>
      </c>
      <c r="B62" s="15" t="s">
        <v>959</v>
      </c>
      <c r="C62" s="139">
        <v>175</v>
      </c>
    </row>
    <row r="63" spans="1:3" ht="15">
      <c r="A63" s="114">
        <v>39</v>
      </c>
      <c r="B63" s="15" t="s">
        <v>960</v>
      </c>
      <c r="C63" s="139">
        <v>60</v>
      </c>
    </row>
    <row r="64" spans="1:3" ht="15">
      <c r="A64" s="114">
        <v>40</v>
      </c>
      <c r="B64" s="15" t="s">
        <v>961</v>
      </c>
      <c r="C64" s="139">
        <v>60</v>
      </c>
    </row>
    <row r="65" spans="1:3" ht="15">
      <c r="A65" s="114">
        <v>41</v>
      </c>
      <c r="B65" s="15" t="s">
        <v>962</v>
      </c>
      <c r="C65" s="139">
        <v>150</v>
      </c>
    </row>
    <row r="66" spans="1:3" ht="15">
      <c r="A66" s="114">
        <v>42</v>
      </c>
      <c r="B66" s="15" t="s">
        <v>963</v>
      </c>
      <c r="C66" s="139">
        <v>150</v>
      </c>
    </row>
    <row r="67" spans="1:3" ht="15">
      <c r="A67" s="114">
        <v>43</v>
      </c>
      <c r="B67" s="15" t="s">
        <v>964</v>
      </c>
      <c r="C67" s="139">
        <v>375</v>
      </c>
    </row>
    <row r="68" spans="1:3" ht="15">
      <c r="A68" s="114">
        <v>44</v>
      </c>
      <c r="B68" s="15" t="s">
        <v>965</v>
      </c>
      <c r="C68" s="139">
        <v>375</v>
      </c>
    </row>
    <row r="69" spans="1:3" ht="15">
      <c r="A69" s="114">
        <v>45</v>
      </c>
      <c r="B69" s="15" t="s">
        <v>966</v>
      </c>
      <c r="C69" s="139">
        <v>400</v>
      </c>
    </row>
    <row r="70" spans="1:3" ht="15">
      <c r="A70" s="114">
        <v>46</v>
      </c>
      <c r="B70" s="15" t="s">
        <v>967</v>
      </c>
      <c r="C70" s="139">
        <v>375</v>
      </c>
    </row>
    <row r="71" spans="1:3" ht="15">
      <c r="A71" s="114">
        <v>47</v>
      </c>
      <c r="B71" s="15" t="s">
        <v>968</v>
      </c>
      <c r="C71" s="139">
        <v>450</v>
      </c>
    </row>
    <row r="72" spans="1:3" ht="15">
      <c r="A72" s="114">
        <v>48</v>
      </c>
      <c r="B72" s="15" t="s">
        <v>969</v>
      </c>
      <c r="C72" s="139">
        <v>400</v>
      </c>
    </row>
    <row r="73" spans="1:3" ht="15">
      <c r="A73" s="114">
        <v>49</v>
      </c>
      <c r="B73" s="15" t="s">
        <v>970</v>
      </c>
      <c r="C73" s="139">
        <v>400</v>
      </c>
    </row>
    <row r="74" spans="1:3" ht="21" customHeight="1">
      <c r="A74" s="114">
        <v>50</v>
      </c>
      <c r="B74" s="15" t="s">
        <v>971</v>
      </c>
      <c r="C74" s="139">
        <v>400</v>
      </c>
    </row>
    <row r="75" spans="1:3" ht="15">
      <c r="A75" s="114">
        <v>51</v>
      </c>
      <c r="B75" s="15" t="s">
        <v>972</v>
      </c>
      <c r="C75" s="139">
        <v>180</v>
      </c>
    </row>
    <row r="76" spans="1:3" ht="15">
      <c r="A76" s="114">
        <v>52</v>
      </c>
      <c r="B76" s="15" t="s">
        <v>973</v>
      </c>
      <c r="C76" s="139">
        <v>375</v>
      </c>
    </row>
    <row r="77" spans="1:3" ht="15">
      <c r="A77" s="114">
        <v>53</v>
      </c>
      <c r="B77" s="15" t="s">
        <v>974</v>
      </c>
      <c r="C77" s="139">
        <v>400</v>
      </c>
    </row>
    <row r="78" spans="1:3" ht="15">
      <c r="A78" s="114">
        <v>54</v>
      </c>
      <c r="B78" s="15" t="s">
        <v>975</v>
      </c>
      <c r="C78" s="139">
        <v>400</v>
      </c>
    </row>
    <row r="79" spans="1:3" ht="15">
      <c r="A79" s="114">
        <v>55</v>
      </c>
      <c r="B79" s="15" t="s">
        <v>976</v>
      </c>
      <c r="C79" s="139">
        <v>400</v>
      </c>
    </row>
    <row r="80" spans="1:3" ht="15">
      <c r="A80" s="114">
        <v>56</v>
      </c>
      <c r="B80" s="15" t="s">
        <v>977</v>
      </c>
      <c r="C80" s="139">
        <v>400</v>
      </c>
    </row>
    <row r="81" spans="1:3" ht="15">
      <c r="A81" s="114">
        <v>57</v>
      </c>
      <c r="B81" s="15" t="s">
        <v>978</v>
      </c>
      <c r="C81" s="139">
        <v>400</v>
      </c>
    </row>
    <row r="82" spans="1:3" ht="15">
      <c r="A82" s="114">
        <v>58</v>
      </c>
      <c r="B82" s="15" t="s">
        <v>979</v>
      </c>
      <c r="C82" s="139">
        <v>400</v>
      </c>
    </row>
    <row r="83" spans="1:3" ht="15">
      <c r="A83" s="114">
        <v>59</v>
      </c>
      <c r="B83" s="15" t="s">
        <v>980</v>
      </c>
      <c r="C83" s="139">
        <v>400</v>
      </c>
    </row>
    <row r="84" spans="1:3" ht="15">
      <c r="A84" s="114">
        <v>60</v>
      </c>
      <c r="B84" s="15" t="s">
        <v>981</v>
      </c>
      <c r="C84" s="139">
        <v>700</v>
      </c>
    </row>
    <row r="85" spans="1:3" ht="15">
      <c r="A85" s="114">
        <v>61</v>
      </c>
      <c r="B85" s="15" t="s">
        <v>982</v>
      </c>
      <c r="C85" s="139">
        <v>450</v>
      </c>
    </row>
    <row r="86" spans="1:3" ht="15">
      <c r="A86" s="114">
        <v>62</v>
      </c>
      <c r="B86" s="15" t="s">
        <v>983</v>
      </c>
      <c r="C86" s="139">
        <v>450</v>
      </c>
    </row>
    <row r="87" spans="1:3" ht="15">
      <c r="A87" s="114">
        <v>63</v>
      </c>
      <c r="B87" s="15" t="s">
        <v>984</v>
      </c>
      <c r="C87" s="139">
        <v>450</v>
      </c>
    </row>
    <row r="88" spans="1:3" ht="15">
      <c r="A88" s="114">
        <v>64</v>
      </c>
      <c r="B88" s="15" t="s">
        <v>985</v>
      </c>
      <c r="C88" s="139">
        <v>450</v>
      </c>
    </row>
    <row r="89" spans="1:3" ht="15">
      <c r="A89" s="114">
        <v>65</v>
      </c>
      <c r="B89" s="15" t="s">
        <v>986</v>
      </c>
      <c r="C89" s="139">
        <v>450</v>
      </c>
    </row>
    <row r="90" spans="1:3" ht="15">
      <c r="A90" s="114">
        <v>66</v>
      </c>
      <c r="B90" s="15" t="s">
        <v>987</v>
      </c>
      <c r="C90" s="139">
        <v>450</v>
      </c>
    </row>
    <row r="91" spans="1:3" ht="15">
      <c r="A91" s="114">
        <v>67</v>
      </c>
      <c r="B91" s="15" t="s">
        <v>988</v>
      </c>
      <c r="C91" s="139">
        <v>450</v>
      </c>
    </row>
    <row r="92" spans="1:3" ht="15">
      <c r="A92" s="114">
        <v>68</v>
      </c>
      <c r="B92" s="15" t="s">
        <v>989</v>
      </c>
      <c r="C92" s="139">
        <v>450</v>
      </c>
    </row>
    <row r="93" spans="1:3" ht="15">
      <c r="A93" s="114">
        <v>69</v>
      </c>
      <c r="B93" s="15" t="s">
        <v>990</v>
      </c>
      <c r="C93" s="139">
        <v>450</v>
      </c>
    </row>
    <row r="94" spans="1:3" ht="15">
      <c r="A94" s="114">
        <v>70</v>
      </c>
      <c r="B94" s="15" t="s">
        <v>991</v>
      </c>
      <c r="C94" s="139">
        <v>700</v>
      </c>
    </row>
    <row r="95" spans="1:3" ht="15">
      <c r="A95" s="114">
        <v>71</v>
      </c>
      <c r="B95" s="15" t="s">
        <v>992</v>
      </c>
      <c r="C95" s="139">
        <v>700</v>
      </c>
    </row>
    <row r="96" spans="1:3" ht="15">
      <c r="A96" s="114">
        <v>72</v>
      </c>
      <c r="B96" s="15" t="s">
        <v>993</v>
      </c>
      <c r="C96" s="139">
        <v>700</v>
      </c>
    </row>
    <row r="97" spans="1:3" ht="15">
      <c r="A97" s="114">
        <v>73</v>
      </c>
      <c r="B97" s="15" t="s">
        <v>994</v>
      </c>
      <c r="C97" s="139">
        <v>700</v>
      </c>
    </row>
    <row r="98" spans="1:3" ht="30">
      <c r="A98" s="114">
        <v>74</v>
      </c>
      <c r="B98" s="15" t="s">
        <v>995</v>
      </c>
      <c r="C98" s="139">
        <v>700</v>
      </c>
    </row>
    <row r="99" spans="1:3" ht="15">
      <c r="A99" s="114">
        <v>75</v>
      </c>
      <c r="B99" s="15" t="s">
        <v>996</v>
      </c>
      <c r="C99" s="139">
        <v>700</v>
      </c>
    </row>
    <row r="100" spans="1:3" ht="15">
      <c r="A100" s="114">
        <v>76</v>
      </c>
      <c r="B100" s="15" t="s">
        <v>997</v>
      </c>
      <c r="C100" s="139">
        <v>700</v>
      </c>
    </row>
    <row r="101" spans="1:3" ht="15">
      <c r="A101" s="114">
        <v>77</v>
      </c>
      <c r="B101" s="15" t="s">
        <v>998</v>
      </c>
      <c r="C101" s="139">
        <v>700</v>
      </c>
    </row>
    <row r="102" spans="1:3" ht="15">
      <c r="A102" s="114">
        <v>78</v>
      </c>
      <c r="B102" s="15" t="s">
        <v>999</v>
      </c>
      <c r="C102" s="139">
        <v>450</v>
      </c>
    </row>
    <row r="103" spans="1:3" ht="15">
      <c r="A103" s="114">
        <v>79</v>
      </c>
      <c r="B103" s="15" t="s">
        <v>1000</v>
      </c>
      <c r="C103" s="139">
        <v>700</v>
      </c>
    </row>
    <row r="104" spans="1:3" ht="15">
      <c r="A104" s="114">
        <v>80</v>
      </c>
      <c r="B104" s="15" t="s">
        <v>1001</v>
      </c>
      <c r="C104" s="139">
        <v>700</v>
      </c>
    </row>
    <row r="105" spans="1:3" ht="15">
      <c r="A105" s="114">
        <v>81</v>
      </c>
      <c r="B105" s="15" t="s">
        <v>1002</v>
      </c>
      <c r="C105" s="139">
        <v>850</v>
      </c>
    </row>
    <row r="106" spans="1:3" ht="15">
      <c r="A106" s="114">
        <v>82</v>
      </c>
      <c r="B106" s="15" t="s">
        <v>1003</v>
      </c>
      <c r="C106" s="139">
        <v>400</v>
      </c>
    </row>
    <row r="107" spans="1:3" ht="15">
      <c r="A107" s="114">
        <v>83</v>
      </c>
      <c r="B107" s="15" t="s">
        <v>1004</v>
      </c>
      <c r="C107" s="139">
        <v>400</v>
      </c>
    </row>
    <row r="108" spans="1:3" ht="15">
      <c r="A108" s="114">
        <v>84</v>
      </c>
      <c r="B108" s="15" t="s">
        <v>1005</v>
      </c>
      <c r="C108" s="139">
        <v>600</v>
      </c>
    </row>
    <row r="109" spans="1:3" ht="15">
      <c r="A109" s="114">
        <v>85</v>
      </c>
      <c r="B109" s="15" t="s">
        <v>1006</v>
      </c>
      <c r="C109" s="139">
        <v>400</v>
      </c>
    </row>
    <row r="110" spans="1:3" ht="15">
      <c r="A110" s="114">
        <v>86</v>
      </c>
      <c r="B110" s="15" t="s">
        <v>1007</v>
      </c>
      <c r="C110" s="139">
        <v>800</v>
      </c>
    </row>
    <row r="111" spans="1:3" ht="15">
      <c r="A111" s="114">
        <v>87</v>
      </c>
      <c r="B111" s="15" t="s">
        <v>1008</v>
      </c>
      <c r="C111" s="139">
        <v>300</v>
      </c>
    </row>
    <row r="112" spans="1:3" ht="15">
      <c r="A112" s="114">
        <v>88</v>
      </c>
      <c r="B112" s="15" t="s">
        <v>1009</v>
      </c>
      <c r="C112" s="139">
        <v>450</v>
      </c>
    </row>
    <row r="113" spans="1:3" ht="15">
      <c r="A113" s="114">
        <v>89</v>
      </c>
      <c r="B113" s="15" t="s">
        <v>1010</v>
      </c>
      <c r="C113" s="139">
        <v>700</v>
      </c>
    </row>
    <row r="114" spans="1:3" ht="15.75">
      <c r="A114" s="114"/>
      <c r="B114" s="14" t="s">
        <v>1</v>
      </c>
      <c r="C114" s="139"/>
    </row>
    <row r="115" spans="1:3" ht="15">
      <c r="A115" s="114">
        <v>90</v>
      </c>
      <c r="B115" s="15" t="s">
        <v>1011</v>
      </c>
      <c r="C115" s="139">
        <v>450</v>
      </c>
    </row>
    <row r="116" spans="1:3" ht="15">
      <c r="A116" s="114">
        <v>91</v>
      </c>
      <c r="B116" s="15" t="s">
        <v>1012</v>
      </c>
      <c r="C116" s="139">
        <v>450</v>
      </c>
    </row>
    <row r="117" spans="1:3" ht="15">
      <c r="A117" s="114">
        <v>92</v>
      </c>
      <c r="B117" s="15" t="s">
        <v>1013</v>
      </c>
      <c r="C117" s="139">
        <v>450</v>
      </c>
    </row>
    <row r="118" spans="1:3" ht="15">
      <c r="A118" s="114">
        <v>93</v>
      </c>
      <c r="B118" s="15" t="s">
        <v>1014</v>
      </c>
      <c r="C118" s="139">
        <v>450</v>
      </c>
    </row>
    <row r="119" ht="15">
      <c r="C119" s="151"/>
    </row>
    <row r="120" spans="1:3" ht="15.75">
      <c r="A120" s="185" t="s">
        <v>763</v>
      </c>
      <c r="B120" s="185"/>
      <c r="C120" s="185"/>
    </row>
    <row r="121" spans="1:3" ht="15.75">
      <c r="A121" s="185" t="s">
        <v>767</v>
      </c>
      <c r="B121" s="185"/>
      <c r="C121" s="185"/>
    </row>
    <row r="122" spans="1:3" ht="61.5" customHeight="1">
      <c r="A122" s="199" t="s">
        <v>764</v>
      </c>
      <c r="B122" s="199"/>
      <c r="C122" s="199"/>
    </row>
    <row r="123" spans="1:3" ht="31.5" customHeight="1">
      <c r="A123" s="199" t="s">
        <v>765</v>
      </c>
      <c r="B123" s="199"/>
      <c r="C123" s="199"/>
    </row>
    <row r="124" spans="1:3" ht="102" customHeight="1">
      <c r="A124" s="199" t="s">
        <v>766</v>
      </c>
      <c r="B124" s="199"/>
      <c r="C124" s="199"/>
    </row>
  </sheetData>
  <sheetProtection/>
  <mergeCells count="6">
    <mergeCell ref="A124:C124"/>
    <mergeCell ref="A1:C1"/>
    <mergeCell ref="A120:C120"/>
    <mergeCell ref="A121:C121"/>
    <mergeCell ref="A122:C122"/>
    <mergeCell ref="A123:C123"/>
  </mergeCells>
  <printOptions/>
  <pageMargins left="0.7" right="0.7" top="0.75" bottom="0.75" header="0.3" footer="0.3"/>
  <pageSetup horizontalDpi="600" verticalDpi="600" orientation="portrait" paperSize="9" scale="65" r:id="rId1"/>
  <rowBreaks count="2" manualBreakCount="2">
    <brk id="55" max="2" man="1"/>
    <brk id="119"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Mihaela STOIENESCU</dc:creator>
  <cp:keywords/>
  <dc:description/>
  <cp:lastModifiedBy>Windows User</cp:lastModifiedBy>
  <cp:lastPrinted>2018-06-13T11:37:02Z</cp:lastPrinted>
  <dcterms:created xsi:type="dcterms:W3CDTF">2016-08-09T09:06:50Z</dcterms:created>
  <dcterms:modified xsi:type="dcterms:W3CDTF">2018-06-13T11:43:55Z</dcterms:modified>
  <cp:category/>
  <cp:version/>
  <cp:contentType/>
  <cp:contentStatus/>
</cp:coreProperties>
</file>